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  <externalReference r:id="rId18"/>
    <externalReference r:id="rId19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6'!$A$1:$R$57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  <definedName name="ааа">'[3]Начална'!$AA$1</definedName>
    <definedName name="аааааааааааа22223">'[3]Начална'!$B$14</definedName>
    <definedName name="ерг1">'[2]Начална'!$AA$1</definedName>
    <definedName name="ерг12">'[2]Начална'!$B$16</definedName>
  </definedNames>
  <calcPr fullCalcOnLoad="1"/>
</workbook>
</file>

<file path=xl/sharedStrings.xml><?xml version="1.0" encoding="utf-8"?>
<sst xmlns="http://schemas.openxmlformats.org/spreadsheetml/2006/main" count="4337" uniqueCount="1043">
  <si>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</si>
  <si>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</si>
  <si>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</si>
  <si>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</si>
  <si>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</si>
  <si>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</si>
  <si>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</si>
  <si>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</si>
  <si>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</si>
  <si>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</si>
  <si>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</si>
  <si>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</si>
  <si>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</si>
  <si>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</si>
  <si>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</si>
  <si>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</si>
  <si>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</si>
  <si>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</si>
  <si>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</si>
  <si>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</si>
  <si>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</si>
  <si>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</si>
  <si>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</si>
  <si>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</si>
  <si>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</si>
  <si>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</si>
  <si>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</si>
  <si>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</si>
  <si>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</si>
  <si>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</si>
  <si>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</si>
  <si>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</si>
  <si>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</si>
  <si>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</si>
  <si>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</si>
  <si>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</si>
  <si>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</si>
  <si>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</si>
  <si>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</si>
  <si>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</si>
  <si>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</si>
  <si>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</si>
  <si>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</si>
  <si>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</si>
  <si>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</si>
  <si>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</si>
  <si>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</si>
  <si>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</si>
  <si>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</si>
  <si>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</si>
  <si>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</si>
  <si>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</si>
  <si>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</si>
  <si>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</si>
  <si>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</si>
  <si>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</si>
  <si>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</si>
  <si>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</si>
  <si>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</si>
  <si>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</si>
  <si>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</si>
  <si>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</si>
  <si>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</si>
  <si>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</si>
  <si>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</si>
  <si>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</si>
  <si>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</si>
  <si>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</si>
  <si>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</si>
  <si>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</si>
  <si>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</si>
  <si>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</si>
  <si>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</si>
  <si>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</si>
  <si>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</si>
  <si>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</si>
  <si>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</si>
  <si>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</si>
  <si>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</si>
  <si>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</si>
  <si>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</si>
  <si>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</si>
  <si>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</si>
  <si>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</si>
  <si>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</si>
  <si>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</si>
  <si>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</si>
  <si>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</si>
  <si>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</si>
  <si>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</si>
  <si>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</si>
  <si>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</si>
  <si>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</si>
  <si>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</si>
  <si>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</si>
  <si>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</si>
  <si>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</si>
  <si>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</si>
  <si>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</si>
  <si>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</si>
  <si>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</si>
  <si>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</si>
  <si>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</si>
  <si>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</si>
  <si>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</si>
  <si>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</si>
  <si>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</si>
  <si>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</si>
  <si>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</si>
  <si>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</si>
  <si>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</si>
  <si>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</si>
  <si>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</si>
  <si>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</si>
  <si>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</si>
  <si>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</si>
  <si>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</si>
  <si>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</si>
  <si>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</si>
  <si>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</si>
  <si>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</si>
  <si>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</si>
  <si>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</si>
  <si>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</si>
  <si>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</si>
  <si>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</si>
  <si>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</si>
  <si>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</si>
  <si>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</si>
  <si>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</si>
  <si>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</si>
  <si>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</si>
  <si>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</si>
  <si>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</si>
  <si>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</si>
  <si>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</si>
  <si>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</si>
  <si>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</si>
  <si>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</si>
  <si>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</si>
  <si>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</si>
  <si>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</si>
  <si>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</si>
  <si>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</si>
  <si>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</si>
  <si>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</si>
  <si>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</si>
  <si>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</si>
  <si>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</si>
  <si>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</si>
  <si>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</si>
  <si>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</si>
  <si>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</si>
  <si>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</si>
  <si>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</si>
  <si>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</si>
  <si>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</si>
  <si>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</si>
  <si>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</si>
  <si>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</si>
  <si>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</si>
  <si>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</si>
  <si>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</si>
  <si>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</si>
  <si>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</si>
  <si>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</si>
  <si>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</si>
  <si>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</si>
  <si>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</si>
  <si>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</si>
  <si>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</si>
  <si>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</si>
  <si>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</si>
  <si>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</si>
  <si>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</si>
  <si>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</si>
  <si>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</si>
  <si>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</si>
  <si>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</si>
  <si>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</si>
  <si>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</si>
  <si>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</si>
  <si>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</si>
  <si>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</si>
  <si>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</si>
  <si>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</si>
  <si>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</si>
  <si>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</si>
  <si>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</si>
  <si>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</si>
  <si>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</si>
  <si>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</si>
  <si>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</si>
  <si>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</si>
  <si>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</si>
  <si>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</si>
  <si>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</si>
  <si>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</si>
  <si>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</si>
  <si>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</si>
  <si>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</si>
  <si>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</si>
  <si>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</si>
  <si>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</si>
  <si>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</si>
  <si>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</si>
  <si>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</si>
  <si>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</si>
  <si>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</si>
  <si>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</si>
  <si>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</si>
  <si>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</si>
  <si>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</si>
  <si>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</si>
  <si>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</si>
  <si>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</si>
  <si>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</si>
  <si>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</si>
  <si>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</si>
  <si>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</si>
  <si>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</si>
  <si>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</si>
  <si>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</si>
  <si>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</si>
  <si>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</si>
  <si>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</si>
  <si>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</si>
  <si>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</si>
  <si>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</si>
  <si>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</si>
  <si>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</si>
  <si>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</si>
  <si>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</si>
  <si>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</si>
  <si>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</si>
  <si>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</si>
  <si>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</si>
  <si>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</si>
  <si>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</si>
  <si>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</si>
  <si>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</si>
  <si>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</si>
  <si>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</si>
  <si>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</si>
  <si>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</si>
  <si>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</si>
  <si>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</si>
  <si>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</si>
  <si>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</si>
  <si>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</si>
  <si>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</si>
  <si>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</si>
  <si>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</si>
  <si>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</si>
  <si>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</si>
  <si>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</si>
  <si>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</si>
  <si>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</si>
  <si>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</si>
  <si>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</si>
  <si>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</si>
  <si>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</si>
  <si>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</si>
  <si>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</si>
  <si>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</si>
  <si>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</si>
  <si>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</si>
  <si>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</si>
  <si>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</si>
  <si>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</si>
  <si>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</si>
  <si>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</si>
  <si>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</si>
  <si>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</si>
  <si>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</si>
  <si>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</si>
  <si>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</si>
  <si>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</si>
  <si>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</si>
  <si>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</si>
  <si>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</si>
  <si>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</si>
  <si>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</si>
  <si>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</si>
  <si>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</si>
  <si>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</si>
  <si>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</si>
  <si>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</si>
  <si>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</si>
  <si>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</si>
  <si>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</si>
  <si>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</si>
  <si>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</si>
  <si>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</si>
  <si>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</si>
  <si>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</si>
  <si>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</si>
  <si>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</si>
  <si>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</si>
  <si>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</si>
  <si>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</si>
  <si>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</si>
  <si>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</si>
  <si>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</si>
  <si>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</si>
  <si>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</si>
  <si>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</si>
  <si>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</si>
  <si>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</si>
  <si>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</si>
  <si>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</si>
  <si>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</si>
  <si>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</si>
  <si>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</si>
  <si>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</si>
  <si>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</si>
  <si>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</si>
  <si>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</si>
  <si>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</si>
  <si>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</si>
  <si>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</si>
  <si>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</si>
  <si>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</si>
  <si>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</si>
  <si>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</si>
  <si>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</si>
  <si>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</si>
  <si>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</si>
  <si>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</si>
  <si>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</si>
  <si>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</si>
  <si>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</si>
  <si>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</si>
  <si>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</si>
  <si>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</si>
  <si>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</si>
  <si>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</si>
  <si>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</si>
  <si>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</si>
  <si>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</si>
  <si>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</si>
  <si>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</si>
  <si>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</si>
  <si>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</si>
  <si>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</si>
  <si>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</si>
  <si>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</si>
  <si>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</si>
  <si>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</si>
  <si>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</si>
  <si>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</si>
  <si>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</si>
  <si>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</si>
  <si>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</si>
  <si>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</si>
  <si>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</si>
  <si>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</si>
  <si>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</si>
  <si>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</si>
  <si>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</si>
  <si>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</si>
  <si>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</si>
  <si>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</si>
  <si>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</si>
  <si>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</si>
  <si>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</si>
  <si>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</si>
  <si>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</si>
  <si>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</si>
  <si>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</si>
  <si>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</si>
  <si>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</si>
  <si>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</si>
  <si>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</si>
  <si>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</si>
  <si>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</si>
  <si>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</si>
  <si>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</si>
  <si>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</si>
  <si>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</si>
  <si>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</si>
  <si>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</si>
  <si>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</si>
  <si>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</si>
  <si>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</si>
  <si>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</si>
  <si>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</si>
  <si>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</si>
  <si>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</si>
  <si>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</si>
  <si>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</si>
  <si>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</si>
  <si>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</si>
  <si>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</si>
  <si>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</si>
  <si>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</si>
  <si>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</si>
  <si>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</si>
  <si>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</si>
  <si>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</si>
  <si>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</si>
  <si>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</si>
  <si>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</si>
  <si>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</si>
  <si>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</si>
  <si>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</si>
  <si>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</si>
  <si>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</si>
  <si>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</si>
  <si>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</si>
  <si>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</si>
  <si>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</si>
  <si>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</si>
  <si>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</si>
  <si>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</si>
  <si>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</si>
  <si>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</si>
  <si>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</si>
  <si>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</si>
  <si>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</si>
  <si>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</si>
  <si>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</si>
  <si>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</si>
  <si>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</si>
  <si>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</si>
  <si>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</si>
  <si>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</si>
  <si>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</si>
  <si>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</si>
  <si>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</si>
  <si>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</si>
  <si>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</si>
  <si>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</si>
  <si>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</si>
  <si>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</si>
  <si>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</si>
  <si>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</si>
  <si>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</si>
  <si>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</si>
  <si>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</si>
  <si>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</si>
  <si>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</si>
  <si>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</si>
  <si>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</si>
  <si>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</si>
  <si>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</si>
  <si>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</si>
  <si>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</si>
  <si>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</si>
  <si>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</si>
  <si>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</si>
  <si>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</si>
  <si>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</si>
  <si>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</si>
  <si>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</si>
  <si>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</si>
  <si>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</si>
  <si>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</si>
  <si>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</si>
  <si>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</si>
  <si>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</si>
  <si>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</si>
  <si>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</si>
  <si>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</si>
  <si>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</si>
  <si>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</si>
  <si>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</si>
  <si>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</si>
  <si>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</si>
  <si>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</si>
  <si>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</si>
  <si>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</si>
  <si>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</si>
  <si>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</si>
  <si>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</si>
  <si>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</si>
  <si>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</si>
  <si>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</si>
  <si>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</si>
  <si>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</si>
  <si>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</si>
  <si>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</si>
  <si>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</si>
  <si>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</si>
  <si>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</si>
  <si>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</si>
  <si>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</si>
  <si>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</si>
  <si>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</si>
  <si>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</si>
  <si>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</si>
  <si>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</si>
  <si>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</si>
  <si>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</si>
  <si>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</si>
  <si>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</si>
  <si>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</si>
  <si>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</si>
  <si>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</si>
  <si>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</si>
  <si>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</si>
  <si>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</si>
  <si>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</si>
  <si>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</si>
  <si>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</si>
  <si>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</si>
  <si>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</si>
  <si>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</si>
  <si>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</si>
  <si>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</si>
  <si>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</si>
  <si>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</si>
  <si>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</si>
  <si>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</si>
  <si>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</si>
  <si>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</si>
  <si>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</si>
  <si>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</si>
  <si>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</si>
  <si>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</si>
  <si>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</si>
  <si>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</si>
  <si>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</si>
  <si>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</si>
  <si>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</si>
  <si>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</si>
  <si>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</si>
  <si>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</si>
  <si>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</si>
  <si>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</si>
  <si>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</si>
  <si>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</si>
  <si>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</si>
  <si>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</si>
  <si>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</si>
  <si>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</si>
  <si>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</si>
  <si>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</si>
  <si>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</si>
  <si>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</si>
  <si>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</si>
  <si>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</si>
  <si>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</si>
  <si>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</si>
  <si>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</si>
  <si>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</si>
  <si>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</si>
  <si>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</si>
  <si>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</si>
  <si>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</si>
  <si>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</si>
  <si>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</si>
  <si>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</si>
  <si>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</si>
  <si>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</si>
  <si>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</si>
  <si>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</si>
  <si>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</si>
  <si>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</si>
  <si>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</si>
  <si>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</si>
  <si>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</si>
  <si>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</si>
  <si>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</si>
  <si>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</si>
  <si>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</si>
  <si>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</si>
  <si>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</si>
  <si>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</si>
  <si>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</si>
  <si>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</si>
  <si>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</si>
  <si>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</si>
  <si>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</si>
  <si>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</si>
  <si>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</si>
  <si>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</si>
  <si>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</si>
  <si>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</si>
  <si>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</si>
  <si>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</si>
  <si>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</si>
  <si>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</si>
  <si>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</si>
  <si>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</si>
  <si>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</si>
  <si>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</si>
  <si>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</si>
  <si>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</si>
  <si>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</si>
  <si>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</si>
  <si>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</si>
  <si>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</si>
  <si>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</si>
  <si>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</si>
  <si>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</si>
  <si>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</si>
  <si>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</si>
  <si>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</si>
  <si>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</si>
  <si>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</si>
  <si>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</si>
  <si>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</si>
  <si>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</si>
  <si>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</si>
  <si>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</si>
  <si>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</si>
  <si>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</si>
  <si>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</si>
  <si>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</si>
  <si>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</si>
  <si>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</si>
  <si>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</si>
  <si>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</si>
  <si>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</si>
  <si>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</si>
  <si>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</si>
  <si>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</si>
  <si>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</si>
  <si>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</si>
  <si>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</si>
  <si>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</si>
  <si>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</si>
  <si>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</si>
  <si>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</si>
  <si>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</si>
  <si>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</si>
  <si>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</si>
  <si>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</si>
  <si>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</si>
  <si>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</si>
  <si>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</si>
  <si>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</si>
  <si>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</si>
  <si>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</si>
  <si>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</si>
  <si>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</si>
  <si>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</si>
  <si>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</si>
  <si>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</si>
  <si>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</si>
  <si>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</si>
  <si>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</si>
  <si>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</si>
  <si>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</si>
  <si>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</si>
  <si>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</si>
  <si>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</si>
  <si>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</si>
  <si>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</si>
  <si>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</si>
  <si>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</si>
  <si>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</si>
  <si>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</si>
  <si>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</si>
  <si>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</si>
  <si>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</si>
  <si>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</si>
  <si>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</si>
  <si>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</si>
  <si>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</si>
  <si>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</si>
  <si>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</si>
  <si>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</si>
  <si>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</si>
  <si>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</si>
  <si>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</si>
  <si>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</si>
  <si>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</si>
  <si>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</si>
  <si>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</si>
  <si>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</si>
  <si>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</si>
  <si>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</si>
  <si>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</si>
  <si>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</si>
  <si>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</si>
  <si>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</si>
  <si>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</si>
  <si>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</si>
  <si>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</si>
  <si>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</si>
  <si>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</si>
  <si>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</si>
  <si>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</si>
  <si>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</si>
  <si>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</si>
  <si>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</si>
  <si>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</si>
  <si>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</si>
  <si>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</si>
  <si>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</si>
  <si>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</si>
  <si>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</si>
  <si>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</si>
  <si>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</si>
  <si>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</si>
  <si>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</si>
  <si>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</si>
  <si>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</si>
  <si>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</si>
  <si>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</si>
  <si>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</si>
  <si>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</si>
  <si>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</si>
  <si>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</si>
  <si>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</si>
  <si>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</si>
  <si>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</si>
  <si>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</si>
  <si>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</si>
  <si>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</si>
  <si>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</si>
  <si>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</si>
  <si>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</si>
  <si>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</si>
  <si>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</si>
  <si>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</si>
  <si>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</si>
  <si>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</si>
  <si>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</si>
  <si>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</si>
  <si>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</si>
  <si>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</si>
  <si>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</si>
  <si>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</si>
  <si>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</si>
  <si>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</si>
  <si>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</si>
  <si>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</si>
  <si>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</si>
  <si>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</si>
  <si>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</si>
  <si>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</si>
  <si>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</si>
  <si>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</si>
  <si>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</si>
  <si>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</si>
  <si>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</si>
  <si>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</si>
  <si>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</si>
  <si>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</si>
  <si>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</si>
  <si>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</si>
  <si>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</si>
  <si>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</si>
  <si>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</si>
  <si>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</si>
  <si>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</si>
  <si>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</si>
  <si>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</si>
  <si>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</si>
  <si>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</si>
  <si>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</si>
  <si>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</si>
  <si>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</si>
  <si>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</si>
  <si>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</si>
  <si>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</si>
  <si>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</si>
  <si>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</si>
  <si>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</si>
  <si>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</si>
  <si>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</si>
  <si>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</si>
  <si>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</si>
  <si>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</si>
  <si>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</si>
  <si>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</si>
  <si>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</si>
  <si>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</si>
  <si>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</si>
  <si>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</si>
  <si>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</si>
  <si>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</si>
  <si>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</si>
  <si>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</si>
  <si>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</si>
  <si>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</si>
  <si>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</si>
  <si>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</si>
  <si>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</si>
  <si>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</si>
  <si>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</si>
  <si>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</si>
  <si>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</si>
  <si>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</si>
  <si>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</si>
  <si>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</si>
  <si>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</si>
  <si>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</si>
  <si>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</si>
  <si>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</si>
  <si>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</si>
  <si>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</si>
  <si>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</si>
  <si>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</si>
  <si>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</si>
  <si>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</si>
  <si>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</si>
  <si>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</si>
  <si>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</si>
  <si>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</si>
  <si>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</si>
  <si>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</si>
  <si>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</si>
  <si>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</si>
  <si>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</si>
  <si>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</si>
  <si>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</si>
  <si>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</si>
  <si>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</si>
  <si>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</si>
  <si>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</si>
  <si>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</si>
  <si>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</si>
  <si>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</si>
  <si>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</si>
  <si>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</si>
  <si>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</si>
  <si>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</si>
  <si>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</si>
  <si>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</si>
  <si>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</si>
  <si>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</si>
  <si>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</si>
  <si>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</si>
  <si>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</si>
  <si>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</si>
  <si>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</si>
  <si>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</si>
  <si>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</si>
  <si>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</si>
  <si>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</si>
  <si>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</si>
  <si>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</si>
  <si>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</si>
  <si>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</si>
  <si>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</si>
  <si>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</si>
  <si>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</si>
  <si>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</si>
  <si>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</si>
  <si>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</si>
  <si>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</si>
  <si>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</si>
  <si>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</si>
  <si>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</si>
  <si>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</si>
  <si>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</si>
  <si>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</si>
  <si>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</si>
  <si>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</si>
  <si>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</si>
  <si>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</si>
  <si>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</si>
  <si>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</si>
  <si>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</si>
  <si>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</si>
  <si>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</si>
  <si>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</si>
  <si>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</si>
  <si>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</si>
  <si>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</si>
  <si>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</si>
  <si>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</si>
  <si>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</si>
  <si>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</si>
  <si>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</si>
  <si>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</si>
  <si>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</si>
  <si>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</si>
  <si>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</si>
  <si>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</si>
  <si>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</si>
  <si>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</si>
  <si>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</si>
  <si>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</si>
  <si>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</si>
  <si>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</si>
  <si>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</si>
  <si>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</si>
  <si>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</si>
  <si>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</si>
  <si>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</si>
  <si>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</si>
  <si>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</si>
  <si>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</si>
  <si>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</si>
  <si>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</si>
  <si>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</si>
  <si>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</si>
  <si>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</si>
  <si>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</si>
  <si>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</si>
  <si>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</si>
  <si>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</si>
  <si>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</si>
  <si>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</si>
  <si>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</si>
  <si>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</si>
  <si>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</si>
  <si>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</si>
  <si>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</si>
  <si>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</si>
  <si>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</si>
  <si>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</si>
  <si>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</si>
  <si>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</si>
  <si>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</si>
  <si>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</si>
  <si>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</si>
  <si>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</si>
  <si>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</si>
  <si>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</si>
  <si>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</si>
  <si>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</si>
  <si>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</si>
  <si>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</si>
  <si>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</si>
  <si>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</si>
  <si>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</si>
  <si>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</si>
  <si>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</si>
  <si>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</si>
  <si>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</si>
  <si>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</si>
  <si>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</si>
  <si>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</si>
  <si>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</si>
  <si>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</si>
  <si>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</si>
  <si>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</si>
  <si>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</si>
  <si>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</si>
  <si>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</si>
  <si>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</si>
  <si>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</si>
  <si>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</si>
  <si>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</si>
  <si>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</si>
  <si>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</si>
  <si>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</si>
  <si>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</si>
  <si>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</si>
  <si>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</si>
  <si>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</si>
  <si>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</si>
  <si>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</si>
  <si>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</si>
  <si>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</si>
  <si>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</si>
  <si>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</si>
  <si>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</si>
  <si>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</si>
  <si>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</si>
  <si>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</si>
  <si>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</si>
  <si>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</si>
  <si>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</si>
  <si>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</si>
  <si>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</si>
  <si>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</si>
  <si>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</si>
  <si>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</si>
  <si>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</si>
  <si>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</si>
  <si>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</si>
  <si>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</si>
  <si>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</si>
  <si>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</si>
  <si>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</si>
  <si>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</si>
  <si>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</si>
  <si>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</si>
  <si>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</si>
  <si>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</si>
  <si>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</si>
  <si>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</si>
  <si>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</si>
  <si>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</si>
  <si>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</si>
  <si>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</si>
  <si>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</si>
  <si>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</si>
  <si>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</si>
  <si>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</si>
  <si>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</si>
  <si>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</si>
  <si>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 АР ДЖИ КАПИТАЛ - 3</t>
  </si>
  <si>
    <t>175113002</t>
  </si>
  <si>
    <t>Румен Горанов Цонков</t>
  </si>
  <si>
    <t>Изпълнителен директор</t>
  </si>
  <si>
    <t>София, бул, Брюксел 1</t>
  </si>
  <si>
    <t>946 11 19</t>
  </si>
  <si>
    <t>office@ergcapital-3.bg</t>
  </si>
  <si>
    <t>www.ergcapital-3.bg</t>
  </si>
  <si>
    <t>www.investor.bg</t>
  </si>
  <si>
    <t>Пенка Георгиева-Хигинс</t>
  </si>
  <si>
    <t>Упълномощен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</si>
  <si>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</si>
  <si>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</si>
  <si>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</si>
  <si>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</si>
  <si>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</si>
  <si>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</si>
  <si>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</si>
  <si>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</si>
  <si>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</si>
  <si>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</si>
  <si>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</si>
  <si>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</si>
  <si>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</si>
  <si>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</si>
  <si>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</si>
  <si>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</si>
  <si>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</si>
  <si>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1ч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</si>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</sst>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3" xfId="0" applyFont="1" applyFill="1" applyBorder="1" applyAlignment="1">
      <alignment wrapText="1"/>
    </xf>
    <xf numFmtId="0" fontId="85" fillId="42" borderId="55" xfId="0" applyFont="1" applyFill="1" applyBorder="1" applyAlignment="1">
      <alignment wrapText="1"/>
    </xf>
    <xf numFmtId="0" fontId="0" fillId="35" borderId="56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3" xfId="0" applyFont="1" applyFill="1" applyBorder="1" applyAlignment="1">
      <alignment wrapText="1"/>
    </xf>
    <xf numFmtId="0" fontId="85" fillId="41" borderId="54" xfId="0" applyFont="1" applyFill="1" applyBorder="1" applyAlignment="1">
      <alignment wrapText="1"/>
    </xf>
    <xf numFmtId="0" fontId="0" fillId="42" borderId="53" xfId="0" applyFill="1" applyBorder="1" applyAlignment="1">
      <alignment wrapText="1"/>
    </xf>
    <xf numFmtId="0" fontId="0" fillId="42" borderId="55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Forma%202_31032022%20repor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3Q\6.Forma%202_3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44651</v>
          </cell>
        </row>
        <row r="16">
          <cell r="B16" t="str">
            <v>175113002</v>
          </cell>
        </row>
      </sheetData>
      <sheetData sheetId="3">
        <row r="16">
          <cell r="G16">
            <v>0</v>
          </cell>
          <cell r="H16">
            <v>0</v>
          </cell>
        </row>
        <row r="27">
          <cell r="G27">
            <v>0</v>
          </cell>
          <cell r="H27">
            <v>0</v>
          </cell>
        </row>
      </sheetData>
      <sheetData sheetId="4">
        <row r="43">
          <cell r="C43">
            <v>0</v>
          </cell>
          <cell r="D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44469</v>
          </cell>
        </row>
        <row r="14">
          <cell r="B14" t="str">
            <v>И АР ДЖИ КАПИТАЛ - 3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1" customWidth="1"/>
    <col min="6" max="6" width="10.57421875" style="701" customWidth="1"/>
    <col min="10" max="10" width="10.57421875" style="0" customWidth="1"/>
  </cols>
  <sheetData>
    <row r="1" spans="2:5" ht="15">
      <c r="B1" s="717" t="s">
        <v>1000</v>
      </c>
      <c r="C1" s="718"/>
      <c r="D1" s="718"/>
      <c r="E1" s="700" t="s">
        <v>1001</v>
      </c>
    </row>
    <row r="2" spans="4:5" ht="15">
      <c r="D2" s="702" t="str">
        <f>'[1]Начална'!A9</f>
        <v>Начална дата:</v>
      </c>
      <c r="E2" s="703">
        <v>44562</v>
      </c>
    </row>
    <row r="3" spans="4:5" ht="15">
      <c r="D3" s="702" t="str">
        <f>'[1]Начална'!A10</f>
        <v>Крайна дата:</v>
      </c>
      <c r="E3" s="703">
        <v>44926</v>
      </c>
    </row>
    <row r="4" spans="2:6" ht="30">
      <c r="B4" s="719" t="s">
        <v>1002</v>
      </c>
      <c r="C4" s="720"/>
      <c r="D4" s="704"/>
      <c r="E4" s="705" t="s">
        <v>15</v>
      </c>
      <c r="F4" s="705" t="s">
        <v>16</v>
      </c>
    </row>
    <row r="5" spans="2:6" ht="12.75" customHeight="1">
      <c r="B5" s="721" t="s">
        <v>1003</v>
      </c>
      <c r="C5" s="722"/>
      <c r="D5" s="706"/>
      <c r="E5" s="706"/>
      <c r="F5" s="706"/>
    </row>
    <row r="6" spans="2:6" ht="15" customHeight="1">
      <c r="B6" s="712" t="s">
        <v>1004</v>
      </c>
      <c r="C6" s="713"/>
      <c r="E6" s="707">
        <f>'1-Баланс'!G37</f>
        <v>8345</v>
      </c>
      <c r="F6" s="707">
        <f>'1-Баланс'!H37</f>
        <v>8450</v>
      </c>
    </row>
    <row r="7" spans="2:6" ht="15" customHeight="1">
      <c r="B7" s="712" t="s">
        <v>1005</v>
      </c>
      <c r="C7" s="713"/>
      <c r="E7" s="707">
        <f>'1-Баланс'!G12</f>
        <v>2100</v>
      </c>
      <c r="F7" s="707">
        <f>'1-Баланс'!H12</f>
        <v>2100</v>
      </c>
    </row>
    <row r="8" spans="2:6" ht="15" customHeight="1">
      <c r="B8" s="712" t="s">
        <v>1006</v>
      </c>
      <c r="C8" s="713"/>
      <c r="E8" s="707">
        <f>'1-Баланс'!G34</f>
        <v>-21633</v>
      </c>
      <c r="F8" s="707">
        <f>'1-Баланс'!H34</f>
        <v>-21528</v>
      </c>
    </row>
    <row r="9" spans="2:6" ht="15" customHeight="1">
      <c r="B9" s="712" t="s">
        <v>1007</v>
      </c>
      <c r="C9" s="713"/>
      <c r="E9" s="707">
        <v>0</v>
      </c>
      <c r="F9" s="707">
        <v>1</v>
      </c>
    </row>
    <row r="10" spans="2:6" ht="15" customHeight="1">
      <c r="B10" s="712" t="s">
        <v>1008</v>
      </c>
      <c r="C10" s="713"/>
      <c r="E10" s="707"/>
      <c r="F10" s="707"/>
    </row>
    <row r="11" spans="2:6" ht="15" customHeight="1">
      <c r="B11" s="712" t="s">
        <v>1009</v>
      </c>
      <c r="C11" s="713"/>
      <c r="E11" s="707">
        <f>'1-Баланс'!G64</f>
        <v>21</v>
      </c>
      <c r="F11" s="707">
        <f>'1-Баланс'!H64</f>
        <v>9</v>
      </c>
    </row>
    <row r="12" spans="2:6" ht="15" customHeight="1">
      <c r="B12" s="712" t="s">
        <v>1010</v>
      </c>
      <c r="C12" s="713"/>
      <c r="E12" s="707">
        <f>'1-Баланс'!C56</f>
        <v>8325</v>
      </c>
      <c r="F12" s="707">
        <f>'1-Баланс'!D56</f>
        <v>8325</v>
      </c>
    </row>
    <row r="13" spans="2:6" ht="15" customHeight="1">
      <c r="B13" s="712" t="s">
        <v>1011</v>
      </c>
      <c r="C13" s="713"/>
      <c r="E13" s="707">
        <v>0</v>
      </c>
      <c r="F13" s="707">
        <v>1</v>
      </c>
    </row>
    <row r="14" spans="2:6" ht="15" customHeight="1">
      <c r="B14" s="712" t="s">
        <v>1012</v>
      </c>
      <c r="C14" s="713"/>
      <c r="E14" s="707">
        <f>'1-Баланс'!C21</f>
        <v>8325</v>
      </c>
      <c r="F14" s="707">
        <f>'1-Баланс'!D21</f>
        <v>8325</v>
      </c>
    </row>
    <row r="15" spans="2:6" ht="15" customHeight="1">
      <c r="B15" s="712" t="s">
        <v>1013</v>
      </c>
      <c r="C15" s="713"/>
      <c r="E15" s="707">
        <v>0</v>
      </c>
      <c r="F15" s="707">
        <v>0</v>
      </c>
    </row>
    <row r="16" spans="2:6" ht="15" customHeight="1">
      <c r="B16" s="712" t="s">
        <v>1014</v>
      </c>
      <c r="C16" s="713"/>
      <c r="E16" s="707">
        <v>0</v>
      </c>
      <c r="F16" s="707">
        <v>0</v>
      </c>
    </row>
    <row r="17" spans="2:6" ht="15" customHeight="1">
      <c r="B17" s="712" t="s">
        <v>1015</v>
      </c>
      <c r="C17" s="713"/>
      <c r="E17" s="707">
        <v>0</v>
      </c>
      <c r="F17" s="707">
        <v>0</v>
      </c>
    </row>
    <row r="18" spans="2:10" ht="15" customHeight="1">
      <c r="B18" s="712" t="s">
        <v>1016</v>
      </c>
      <c r="C18" s="713"/>
      <c r="E18" s="707">
        <f>'1-Баланс'!C64</f>
        <v>0</v>
      </c>
      <c r="F18" s="707">
        <f>'1-Баланс'!D64</f>
        <v>2</v>
      </c>
      <c r="J18" t="s">
        <v>1017</v>
      </c>
    </row>
    <row r="19" spans="2:6" ht="15" customHeight="1">
      <c r="B19" s="712" t="s">
        <v>1018</v>
      </c>
      <c r="C19" s="713"/>
      <c r="E19" s="707">
        <v>0</v>
      </c>
      <c r="F19" s="707">
        <v>0</v>
      </c>
    </row>
    <row r="20" spans="2:6" ht="15" customHeight="1">
      <c r="B20" s="712" t="s">
        <v>1019</v>
      </c>
      <c r="C20" s="713"/>
      <c r="E20" s="707">
        <v>0</v>
      </c>
      <c r="F20" s="707">
        <v>0</v>
      </c>
    </row>
    <row r="21" spans="2:6" ht="15" customHeight="1">
      <c r="B21" s="712" t="s">
        <v>1020</v>
      </c>
      <c r="C21" s="713"/>
      <c r="E21" s="707">
        <v>0</v>
      </c>
      <c r="F21" s="707">
        <v>0</v>
      </c>
    </row>
    <row r="22" spans="2:6" ht="15" customHeight="1">
      <c r="B22" s="712" t="s">
        <v>1021</v>
      </c>
      <c r="C22" s="713"/>
      <c r="E22" s="707">
        <v>0</v>
      </c>
      <c r="F22" s="707">
        <v>0</v>
      </c>
    </row>
    <row r="23" spans="2:6" ht="15" customHeight="1">
      <c r="B23" s="712" t="s">
        <v>1022</v>
      </c>
      <c r="C23" s="713"/>
      <c r="E23" s="707">
        <f>'1-Баланс'!C89</f>
        <v>46</v>
      </c>
      <c r="F23" s="707">
        <f>'1-Баланс'!D89</f>
        <v>132</v>
      </c>
    </row>
    <row r="24" spans="2:6" ht="15" customHeight="1">
      <c r="B24" s="712" t="s">
        <v>1023</v>
      </c>
      <c r="C24" s="713"/>
      <c r="E24" s="707">
        <f>'1-Баланс'!C95</f>
        <v>8371</v>
      </c>
      <c r="F24" s="707">
        <f>'1-Баланс'!D95</f>
        <v>8459</v>
      </c>
    </row>
    <row r="25" spans="2:6" ht="12.75" customHeight="1">
      <c r="B25" s="715" t="s">
        <v>1024</v>
      </c>
      <c r="C25" s="716"/>
      <c r="D25" s="708"/>
      <c r="E25" s="709"/>
      <c r="F25" s="709"/>
    </row>
    <row r="26" spans="2:6" ht="17.25" customHeight="1">
      <c r="B26" s="712" t="s">
        <v>1025</v>
      </c>
      <c r="C26" s="713"/>
      <c r="E26" s="710">
        <f>'[2]2-Отчет за доходите'!G16</f>
        <v>0</v>
      </c>
      <c r="F26" s="710">
        <f>'[2]2-Отчет за доходите'!H16</f>
        <v>0</v>
      </c>
    </row>
    <row r="27" spans="2:6" ht="17.25" customHeight="1">
      <c r="B27" s="712" t="s">
        <v>1026</v>
      </c>
      <c r="C27" s="713"/>
      <c r="E27" s="710">
        <f>'[2]2-Отчет за доходите'!G27</f>
        <v>0</v>
      </c>
      <c r="F27" s="710">
        <f>'[2]2-Отчет за доходите'!H27</f>
        <v>0</v>
      </c>
    </row>
    <row r="28" spans="2:6" ht="17.25" customHeight="1">
      <c r="B28" s="712" t="s">
        <v>1027</v>
      </c>
      <c r="C28" s="713"/>
      <c r="E28" s="710">
        <f>'2-Отчет за доходите'!C22</f>
        <v>136</v>
      </c>
      <c r="F28" s="710">
        <f>'2-Отчет за доходите'!D22</f>
        <v>120</v>
      </c>
    </row>
    <row r="29" spans="2:6" ht="17.25" customHeight="1">
      <c r="B29" s="712" t="s">
        <v>1028</v>
      </c>
      <c r="C29" s="713"/>
      <c r="E29" s="707">
        <f>'[2]2-Отчет за доходите'!C12</f>
        <v>0</v>
      </c>
      <c r="F29" s="707">
        <f>'[2]2-Отчет за доходите'!D12</f>
        <v>0</v>
      </c>
    </row>
    <row r="30" spans="2:6" ht="17.25" customHeight="1">
      <c r="B30" s="712" t="s">
        <v>1029</v>
      </c>
      <c r="C30" s="713"/>
      <c r="E30" s="707">
        <f>'[2]2-Отчет за доходите'!C14</f>
        <v>0</v>
      </c>
      <c r="F30" s="707">
        <f>'[2]2-Отчет за доходите'!D14</f>
        <v>0</v>
      </c>
    </row>
    <row r="31" spans="2:6" ht="17.25" customHeight="1">
      <c r="B31" s="712" t="s">
        <v>1030</v>
      </c>
      <c r="C31" s="713"/>
      <c r="E31" s="710">
        <f>'2-Отчет за доходите'!C29</f>
        <v>1</v>
      </c>
      <c r="F31" s="710">
        <f>'2-Отчет за доходите'!D29</f>
        <v>1</v>
      </c>
    </row>
    <row r="32" spans="2:6" ht="17.25" customHeight="1">
      <c r="B32" s="712" t="s">
        <v>1031</v>
      </c>
      <c r="C32" s="713"/>
      <c r="E32" s="707">
        <f>'[2]2-Отчет за доходите'!C25</f>
        <v>0</v>
      </c>
      <c r="F32" s="707">
        <f>'[2]2-Отчет за доходите'!D25</f>
        <v>0</v>
      </c>
    </row>
    <row r="33" spans="2:6" ht="17.25" customHeight="1">
      <c r="B33" s="712" t="s">
        <v>1032</v>
      </c>
      <c r="C33" s="713"/>
      <c r="E33" s="710">
        <f>-'2-Отчет за доходите'!G37</f>
        <v>-105</v>
      </c>
      <c r="F33" s="710">
        <f>-'2-Отчет за доходите'!H37</f>
        <v>-121</v>
      </c>
    </row>
    <row r="34" spans="2:6" ht="17.25" customHeight="1">
      <c r="B34" s="712" t="s">
        <v>1033</v>
      </c>
      <c r="C34" s="713"/>
      <c r="E34" s="710">
        <f>-'2-Отчет за доходите'!G44</f>
        <v>-105</v>
      </c>
      <c r="F34" s="710">
        <f>-'2-Отчет за доходите'!H44</f>
        <v>-121</v>
      </c>
    </row>
    <row r="35" spans="2:6" ht="25.5" customHeight="1">
      <c r="B35" s="715" t="s">
        <v>1034</v>
      </c>
      <c r="C35" s="716"/>
      <c r="D35" s="708"/>
      <c r="E35" s="711"/>
      <c r="F35" s="711"/>
    </row>
    <row r="36" spans="2:6" ht="15">
      <c r="B36" s="712" t="s">
        <v>1035</v>
      </c>
      <c r="C36" s="713"/>
      <c r="E36" s="707">
        <f>'[2]3-Отчет за паричния поток'!C11</f>
        <v>0</v>
      </c>
      <c r="F36" s="707">
        <f>'[2]3-Отчет за паричния поток'!D11</f>
        <v>0</v>
      </c>
    </row>
    <row r="37" spans="2:6" ht="15">
      <c r="B37" s="712" t="s">
        <v>1036</v>
      </c>
      <c r="C37" s="713"/>
      <c r="E37" s="707">
        <f>'3-Отчет за паричния поток'!C12</f>
        <v>-55</v>
      </c>
      <c r="F37" s="707">
        <f>'3-Отчет за паричния поток'!D12</f>
        <v>-55</v>
      </c>
    </row>
    <row r="38" spans="2:6" ht="15">
      <c r="B38" s="712" t="s">
        <v>1037</v>
      </c>
      <c r="C38" s="713"/>
      <c r="E38" s="710">
        <f>'3-Отчет за паричния поток'!C21</f>
        <v>-85</v>
      </c>
      <c r="F38" s="710">
        <f>'3-Отчет за паричния поток'!D21</f>
        <v>-117</v>
      </c>
    </row>
    <row r="39" spans="2:6" ht="15">
      <c r="B39" s="712" t="s">
        <v>1038</v>
      </c>
      <c r="C39" s="713"/>
      <c r="E39" s="707">
        <v>0</v>
      </c>
      <c r="F39" s="707">
        <v>0</v>
      </c>
    </row>
    <row r="40" spans="2:6" ht="15">
      <c r="B40" s="712" t="s">
        <v>1039</v>
      </c>
      <c r="C40" s="713"/>
      <c r="E40" s="707">
        <v>0</v>
      </c>
      <c r="F40" s="707">
        <v>0</v>
      </c>
    </row>
    <row r="41" spans="2:6" ht="15">
      <c r="B41" s="712" t="s">
        <v>1040</v>
      </c>
      <c r="C41" s="713"/>
      <c r="E41" s="710">
        <f>'3-Отчет за паричния поток'!C33</f>
        <v>0</v>
      </c>
      <c r="F41" s="710">
        <f>'3-Отчет за паричния поток'!D33</f>
        <v>0</v>
      </c>
    </row>
    <row r="42" spans="2:6" ht="15">
      <c r="B42" s="712" t="s">
        <v>1041</v>
      </c>
      <c r="C42" s="713"/>
      <c r="E42" s="710">
        <f>'[2]3-Отчет за паричния поток'!C43</f>
        <v>0</v>
      </c>
      <c r="F42" s="710">
        <f>'[2]3-Отчет за паричния поток'!D43</f>
        <v>0</v>
      </c>
    </row>
    <row r="43" spans="2:6" ht="15">
      <c r="B43" s="712" t="s">
        <v>1042</v>
      </c>
      <c r="C43" s="713"/>
      <c r="E43" s="710">
        <f>'3-Отчет за паричния поток'!C44</f>
        <v>-85</v>
      </c>
      <c r="F43" s="710">
        <f>'3-Отчет за паричния поток'!D44</f>
        <v>-117</v>
      </c>
    </row>
    <row r="44" spans="2:3" ht="15">
      <c r="B44" s="712"/>
      <c r="C44" s="714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4" t="s">
        <v>453</v>
      </c>
      <c r="B8" s="76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65"/>
      <c r="B9" s="770"/>
      <c r="C9" s="767" t="s">
        <v>756</v>
      </c>
      <c r="D9" s="767" t="s">
        <v>757</v>
      </c>
      <c r="E9" s="767" t="s">
        <v>758</v>
      </c>
      <c r="F9" s="767" t="s">
        <v>759</v>
      </c>
      <c r="G9" s="113" t="s">
        <v>760</v>
      </c>
      <c r="H9" s="113"/>
      <c r="I9" s="768" t="s">
        <v>842</v>
      </c>
    </row>
    <row r="10" spans="1:9" s="112" customFormat="1" ht="24" customHeight="1">
      <c r="A10" s="765"/>
      <c r="B10" s="770"/>
      <c r="C10" s="767"/>
      <c r="D10" s="767"/>
      <c r="E10" s="767"/>
      <c r="F10" s="767"/>
      <c r="G10" s="115" t="s">
        <v>516</v>
      </c>
      <c r="H10" s="115" t="s">
        <v>517</v>
      </c>
      <c r="I10" s="76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6" t="s">
        <v>843</v>
      </c>
      <c r="B29" s="766"/>
      <c r="C29" s="766"/>
      <c r="D29" s="766"/>
      <c r="E29" s="766"/>
      <c r="F29" s="766"/>
      <c r="G29" s="766"/>
      <c r="H29" s="766"/>
      <c r="I29" s="76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24">
        <f>pdeReportingDate</f>
        <v>45379</v>
      </c>
      <c r="C31" s="724"/>
      <c r="D31" s="724"/>
      <c r="E31" s="724"/>
      <c r="F31" s="724"/>
      <c r="G31" s="124"/>
      <c r="H31" s="124"/>
      <c r="I31" s="124"/>
    </row>
    <row r="32" spans="1:9" s="116" customFormat="1" ht="15.75">
      <c r="A32" s="693"/>
      <c r="B32" s="724"/>
      <c r="C32" s="724"/>
      <c r="D32" s="724"/>
      <c r="E32" s="724"/>
      <c r="F32" s="724"/>
      <c r="G32" s="124"/>
      <c r="H32" s="124"/>
      <c r="I32" s="124"/>
    </row>
    <row r="33" spans="1:9" s="116" customFormat="1" ht="15.75">
      <c r="A33" s="694" t="s">
        <v>8</v>
      </c>
      <c r="B33" s="725" t="str">
        <f>authorName</f>
        <v>Пенка Георгиева-Хигинс</v>
      </c>
      <c r="C33" s="725"/>
      <c r="D33" s="725"/>
      <c r="E33" s="725"/>
      <c r="F33" s="725"/>
      <c r="G33" s="124"/>
      <c r="H33" s="124"/>
      <c r="I33" s="124"/>
    </row>
    <row r="34" spans="1:9" s="116" customFormat="1" ht="15.75">
      <c r="A34" s="694"/>
      <c r="B34" s="762"/>
      <c r="C34" s="762"/>
      <c r="D34" s="762"/>
      <c r="E34" s="762"/>
      <c r="F34" s="762"/>
      <c r="G34" s="762"/>
      <c r="H34" s="762"/>
      <c r="I34" s="762"/>
    </row>
    <row r="35" spans="1:9" s="116" customFormat="1" ht="15.75">
      <c r="A35" s="694" t="s">
        <v>920</v>
      </c>
      <c r="B35" s="763"/>
      <c r="C35" s="763"/>
      <c r="D35" s="763"/>
      <c r="E35" s="763"/>
      <c r="F35" s="763"/>
      <c r="G35" s="763"/>
      <c r="H35" s="763"/>
      <c r="I35" s="763"/>
    </row>
    <row r="36" spans="1:9" s="116" customFormat="1" ht="15.75" customHeight="1">
      <c r="A36" s="695"/>
      <c r="B36" s="727" t="str">
        <f>Начална!B17</f>
        <v>Румен Горанов Цонков</v>
      </c>
      <c r="C36" s="723"/>
      <c r="D36" s="723"/>
      <c r="E36" s="723"/>
      <c r="F36" s="723"/>
      <c r="G36" s="723"/>
      <c r="H36" s="723"/>
      <c r="I36" s="723"/>
    </row>
    <row r="37" spans="1:9" s="116" customFormat="1" ht="15.75" customHeight="1">
      <c r="A37" s="695"/>
      <c r="B37" s="723"/>
      <c r="C37" s="723"/>
      <c r="D37" s="723"/>
      <c r="E37" s="723"/>
      <c r="F37" s="723"/>
      <c r="G37" s="723"/>
      <c r="H37" s="723"/>
      <c r="I37" s="723"/>
    </row>
    <row r="38" spans="1:9" s="116" customFormat="1" ht="15.75" customHeight="1">
      <c r="A38" s="695"/>
      <c r="B38" s="723"/>
      <c r="C38" s="723"/>
      <c r="D38" s="723"/>
      <c r="E38" s="723"/>
      <c r="F38" s="723"/>
      <c r="G38" s="723"/>
      <c r="H38" s="723"/>
      <c r="I38" s="723"/>
    </row>
    <row r="39" spans="1:9" s="116" customFormat="1" ht="15.75" customHeight="1">
      <c r="A39" s="695"/>
      <c r="B39" s="723"/>
      <c r="C39" s="723"/>
      <c r="D39" s="723"/>
      <c r="E39" s="723"/>
      <c r="F39" s="723"/>
      <c r="G39" s="723"/>
      <c r="H39" s="723"/>
      <c r="I39" s="723"/>
    </row>
    <row r="40" spans="1:9" s="116" customFormat="1" ht="15.75">
      <c r="A40" s="695"/>
      <c r="B40" s="723"/>
      <c r="C40" s="723"/>
      <c r="D40" s="723"/>
      <c r="E40" s="723"/>
      <c r="F40" s="723"/>
      <c r="G40" s="723"/>
      <c r="H40" s="723"/>
      <c r="I40" s="723"/>
    </row>
    <row r="41" spans="1:9" s="116" customFormat="1" ht="15.75">
      <c r="A41" s="695"/>
      <c r="B41" s="723"/>
      <c r="C41" s="723"/>
      <c r="D41" s="723"/>
      <c r="E41" s="723"/>
      <c r="F41" s="723"/>
      <c r="G41" s="723"/>
      <c r="H41" s="723"/>
      <c r="I41" s="723"/>
    </row>
    <row r="42" spans="1:9" s="116" customFormat="1" ht="15.75">
      <c r="A42" s="695"/>
      <c r="B42" s="723"/>
      <c r="C42" s="723"/>
      <c r="D42" s="723"/>
      <c r="E42" s="723"/>
      <c r="F42" s="723"/>
      <c r="G42" s="723"/>
      <c r="H42" s="723"/>
      <c r="I42" s="72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8371</v>
      </c>
      <c r="D6" s="674">
        <f aca="true" t="shared" si="0" ref="D6:D15">C6-E6</f>
        <v>0</v>
      </c>
      <c r="E6" s="673">
        <f>'1-Баланс'!G95</f>
        <v>8371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8345</v>
      </c>
      <c r="D7" s="674">
        <f t="shared" si="0"/>
        <v>6245</v>
      </c>
      <c r="E7" s="673">
        <f>'1-Баланс'!G18</f>
        <v>2100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-105</v>
      </c>
      <c r="D8" s="674">
        <f t="shared" si="0"/>
        <v>0</v>
      </c>
      <c r="E8" s="673">
        <f>ABS('2-Отчет за доходите'!C44)-ABS('2-Отчет за доходите'!G44)</f>
        <v>-105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132</v>
      </c>
      <c r="D9" s="674">
        <f t="shared" si="0"/>
        <v>1</v>
      </c>
      <c r="E9" s="673">
        <f>'3-Отчет за паричния поток'!C45</f>
        <v>131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46</v>
      </c>
      <c r="D10" s="674">
        <f t="shared" si="0"/>
        <v>0</v>
      </c>
      <c r="E10" s="673">
        <f>'3-Отчет за паричния поток'!C46</f>
        <v>46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8345</v>
      </c>
      <c r="D11" s="674">
        <f t="shared" si="0"/>
        <v>0</v>
      </c>
      <c r="E11" s="673">
        <f>'4-Отчет за собствения капитал'!L34</f>
        <v>8345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-3.28125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-0.012582384661473937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-4.038461538461538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-0.01254330426472345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0.23357664233576642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1.7692307692307692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1.7692307692307692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1.7692307692307692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1.7692307692307692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0.0038438438438438438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0.003822721299725242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0.003115638106650689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0.003105961056026759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</v>
      </c>
    </row>
    <row r="24" spans="1:4" ht="31.5">
      <c r="A24" s="591">
        <v>18</v>
      </c>
      <c r="B24" s="589" t="s">
        <v>980</v>
      </c>
      <c r="C24" s="590" t="s">
        <v>981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0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0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0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0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0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0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0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0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0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0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8325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0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0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0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0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0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0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0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0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0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0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0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0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0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0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0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0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0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0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0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0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0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0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0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0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0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0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0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0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0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8325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0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0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0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0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0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0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0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0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0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0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0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0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0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0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0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0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0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0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0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0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0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0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0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0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0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0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0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0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0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0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0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8371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0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0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0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0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0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0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0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0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0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0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0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0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0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0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0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-21528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0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1438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0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-22966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0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0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0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-105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0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-21633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0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8345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0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0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0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0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0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0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0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0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0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0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0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0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0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0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0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0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0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0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0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0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0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0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0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0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0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0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0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0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0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0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0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8371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0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0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66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0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0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62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0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8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0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0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0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0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0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0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0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136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0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0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0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0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0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0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137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0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0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0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0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137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0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0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0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0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0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0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0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0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0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137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0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0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0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0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0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0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0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0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0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0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0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0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0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0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0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105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0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0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0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0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105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0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105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0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0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105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0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0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38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0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-55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0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0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-70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0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3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0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0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0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0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0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0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-85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0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0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0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0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0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0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0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0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0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0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0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0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0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0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0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0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0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0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0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0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0">
        <f t="shared" si="20"/>
        <v>45291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-85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0">
        <f t="shared" si="20"/>
        <v>45291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131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0">
        <f t="shared" si="20"/>
        <v>45291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46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0">
        <f t="shared" si="20"/>
        <v>45291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0">
        <f t="shared" si="20"/>
        <v>45291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0">
        <f aca="true" t="shared" si="23" ref="C218:C281">endDate</f>
        <v>45291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0">
        <f t="shared" si="23"/>
        <v>45291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0">
        <f t="shared" si="23"/>
        <v>45291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0">
        <f t="shared" si="23"/>
        <v>45291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0">
        <f t="shared" si="23"/>
        <v>45291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0">
        <f t="shared" si="23"/>
        <v>45291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0">
        <f t="shared" si="23"/>
        <v>45291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0">
        <f t="shared" si="23"/>
        <v>45291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0">
        <f t="shared" si="23"/>
        <v>45291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0">
        <f t="shared" si="23"/>
        <v>45291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0">
        <f t="shared" si="23"/>
        <v>45291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0">
        <f t="shared" si="23"/>
        <v>45291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0">
        <f t="shared" si="23"/>
        <v>45291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0">
        <f t="shared" si="23"/>
        <v>45291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0">
        <f t="shared" si="23"/>
        <v>45291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0">
        <f t="shared" si="23"/>
        <v>45291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0">
        <f t="shared" si="23"/>
        <v>45291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0">
        <f t="shared" si="23"/>
        <v>45291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0">
        <f t="shared" si="23"/>
        <v>45291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0">
        <f t="shared" si="23"/>
        <v>45291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0">
        <f t="shared" si="23"/>
        <v>45291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0">
        <f t="shared" si="23"/>
        <v>45291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0">
        <f t="shared" si="23"/>
        <v>45291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0">
        <f t="shared" si="23"/>
        <v>45291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0">
        <f t="shared" si="23"/>
        <v>45291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0">
        <f t="shared" si="23"/>
        <v>45291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0">
        <f t="shared" si="23"/>
        <v>45291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0">
        <f t="shared" si="23"/>
        <v>45291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0">
        <f t="shared" si="23"/>
        <v>45291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0">
        <f t="shared" si="23"/>
        <v>45291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0">
        <f t="shared" si="23"/>
        <v>45291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0">
        <f t="shared" si="23"/>
        <v>45291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0">
        <f t="shared" si="23"/>
        <v>45291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0">
        <f t="shared" si="23"/>
        <v>45291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0">
        <f t="shared" si="23"/>
        <v>45291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0">
        <f t="shared" si="23"/>
        <v>45291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0">
        <f t="shared" si="23"/>
        <v>45291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0">
        <f t="shared" si="23"/>
        <v>45291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0">
        <f t="shared" si="23"/>
        <v>45291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0">
        <f t="shared" si="23"/>
        <v>45291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0">
        <f t="shared" si="23"/>
        <v>45291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0">
        <f t="shared" si="23"/>
        <v>45291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0">
        <f t="shared" si="23"/>
        <v>45291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0">
        <f t="shared" si="23"/>
        <v>45291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0">
        <f t="shared" si="23"/>
        <v>45291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0">
        <f t="shared" si="23"/>
        <v>45291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0">
        <f t="shared" si="23"/>
        <v>45291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0">
        <f t="shared" si="23"/>
        <v>45291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0">
        <f t="shared" si="23"/>
        <v>45291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0">
        <f t="shared" si="23"/>
        <v>45291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0">
        <f t="shared" si="23"/>
        <v>45291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0">
        <f t="shared" si="23"/>
        <v>45291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0">
        <f t="shared" si="23"/>
        <v>45291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0">
        <f t="shared" si="23"/>
        <v>45291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0">
        <f t="shared" si="23"/>
        <v>45291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0">
        <f t="shared" si="23"/>
        <v>45291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0">
        <f t="shared" si="23"/>
        <v>45291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0">
        <f t="shared" si="23"/>
        <v>45291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0">
        <f t="shared" si="23"/>
        <v>45291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0">
        <f t="shared" si="23"/>
        <v>45291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0">
        <f t="shared" si="23"/>
        <v>45291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0">
        <f t="shared" si="23"/>
        <v>45291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0">
        <f t="shared" si="23"/>
        <v>45291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0">
        <f t="shared" si="23"/>
        <v>45291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0">
        <f aca="true" t="shared" si="26" ref="C282:C345">endDate</f>
        <v>45291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0">
        <f t="shared" si="26"/>
        <v>45291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0">
        <f t="shared" si="26"/>
        <v>45291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0">
        <f t="shared" si="26"/>
        <v>45291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0">
        <f t="shared" si="26"/>
        <v>45291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0">
        <f t="shared" si="26"/>
        <v>45291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0">
        <f t="shared" si="26"/>
        <v>45291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0">
        <f t="shared" si="26"/>
        <v>45291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0">
        <f t="shared" si="26"/>
        <v>45291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0">
        <f t="shared" si="26"/>
        <v>45291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0">
        <f t="shared" si="26"/>
        <v>45291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0">
        <f t="shared" si="26"/>
        <v>45291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0">
        <f t="shared" si="26"/>
        <v>45291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0">
        <f t="shared" si="26"/>
        <v>45291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0">
        <f t="shared" si="26"/>
        <v>45291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0">
        <f t="shared" si="26"/>
        <v>45291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0">
        <f t="shared" si="26"/>
        <v>45291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0">
        <f t="shared" si="26"/>
        <v>45291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0">
        <f t="shared" si="26"/>
        <v>45291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0">
        <f t="shared" si="26"/>
        <v>45291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0">
        <f t="shared" si="26"/>
        <v>45291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0">
        <f t="shared" si="26"/>
        <v>45291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0">
        <f t="shared" si="26"/>
        <v>45291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0">
        <f t="shared" si="26"/>
        <v>45291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0">
        <f t="shared" si="26"/>
        <v>45291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0">
        <f t="shared" si="26"/>
        <v>45291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0">
        <f t="shared" si="26"/>
        <v>45291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0">
        <f t="shared" si="26"/>
        <v>45291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0">
        <f t="shared" si="26"/>
        <v>45291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0">
        <f t="shared" si="26"/>
        <v>45291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0">
        <f t="shared" si="26"/>
        <v>45291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0">
        <f t="shared" si="26"/>
        <v>45291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0">
        <f t="shared" si="26"/>
        <v>45291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0">
        <f t="shared" si="26"/>
        <v>45291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0">
        <f t="shared" si="26"/>
        <v>45291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0">
        <f t="shared" si="26"/>
        <v>45291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0">
        <f t="shared" si="26"/>
        <v>45291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0">
        <f t="shared" si="26"/>
        <v>45291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0">
        <f t="shared" si="26"/>
        <v>45291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0">
        <f t="shared" si="26"/>
        <v>45291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0">
        <f t="shared" si="26"/>
        <v>45291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0">
        <f t="shared" si="26"/>
        <v>45291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0">
        <f t="shared" si="26"/>
        <v>45291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0">
        <f t="shared" si="26"/>
        <v>45291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0">
        <f t="shared" si="26"/>
        <v>45291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0">
        <f t="shared" si="26"/>
        <v>45291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0">
        <f t="shared" si="26"/>
        <v>45291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0">
        <f t="shared" si="26"/>
        <v>45291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0">
        <f t="shared" si="26"/>
        <v>45291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0">
        <f t="shared" si="26"/>
        <v>45291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0">
        <f t="shared" si="26"/>
        <v>45291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0">
        <f t="shared" si="26"/>
        <v>45291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0">
        <f t="shared" si="26"/>
        <v>45291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0">
        <f t="shared" si="26"/>
        <v>45291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0">
        <f t="shared" si="26"/>
        <v>45291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0">
        <f t="shared" si="26"/>
        <v>45291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0">
        <f t="shared" si="26"/>
        <v>45291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0">
        <f t="shared" si="26"/>
        <v>45291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0">
        <f t="shared" si="26"/>
        <v>45291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0">
        <f t="shared" si="26"/>
        <v>45291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0">
        <f t="shared" si="26"/>
        <v>45291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0">
        <f t="shared" si="26"/>
        <v>45291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0">
        <f t="shared" si="26"/>
        <v>45291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0">
        <f t="shared" si="26"/>
        <v>45291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0">
        <f aca="true" t="shared" si="29" ref="C346:C409">endDate</f>
        <v>45291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0">
        <f t="shared" si="29"/>
        <v>45291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0">
        <f t="shared" si="29"/>
        <v>45291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0">
        <f t="shared" si="29"/>
        <v>45291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0">
        <f t="shared" si="29"/>
        <v>45291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1438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0">
        <f t="shared" si="29"/>
        <v>45291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0">
        <f t="shared" si="29"/>
        <v>45291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0">
        <f t="shared" si="29"/>
        <v>45291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0">
        <f t="shared" si="29"/>
        <v>45291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1438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0">
        <f t="shared" si="29"/>
        <v>45291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0">
        <f t="shared" si="29"/>
        <v>45291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0">
        <f t="shared" si="29"/>
        <v>45291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0">
        <f t="shared" si="29"/>
        <v>45291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0">
        <f t="shared" si="29"/>
        <v>45291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0">
        <f t="shared" si="29"/>
        <v>45291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0">
        <f t="shared" si="29"/>
        <v>45291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0">
        <f t="shared" si="29"/>
        <v>45291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0">
        <f t="shared" si="29"/>
        <v>45291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0">
        <f t="shared" si="29"/>
        <v>45291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0">
        <f t="shared" si="29"/>
        <v>45291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0">
        <f t="shared" si="29"/>
        <v>45291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0">
        <f t="shared" si="29"/>
        <v>45291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0">
        <f t="shared" si="29"/>
        <v>45291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1438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0">
        <f t="shared" si="29"/>
        <v>45291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0">
        <f t="shared" si="29"/>
        <v>45291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0">
        <f t="shared" si="29"/>
        <v>45291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1438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0">
        <f t="shared" si="29"/>
        <v>45291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-22966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0">
        <f t="shared" si="29"/>
        <v>45291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0">
        <f t="shared" si="29"/>
        <v>45291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0">
        <f t="shared" si="29"/>
        <v>45291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0">
        <f t="shared" si="29"/>
        <v>45291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-22966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0">
        <f t="shared" si="29"/>
        <v>45291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-105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0">
        <f t="shared" si="29"/>
        <v>45291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0">
        <f t="shared" si="29"/>
        <v>45291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0">
        <f t="shared" si="29"/>
        <v>45291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0">
        <f t="shared" si="29"/>
        <v>45291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0">
        <f t="shared" si="29"/>
        <v>45291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0">
        <f t="shared" si="29"/>
        <v>45291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0">
        <f t="shared" si="29"/>
        <v>45291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0">
        <f t="shared" si="29"/>
        <v>45291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0">
        <f t="shared" si="29"/>
        <v>45291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0">
        <f t="shared" si="29"/>
        <v>45291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0">
        <f t="shared" si="29"/>
        <v>45291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0">
        <f t="shared" si="29"/>
        <v>45291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0">
        <f t="shared" si="29"/>
        <v>45291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-23071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0">
        <f t="shared" si="29"/>
        <v>45291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0">
        <f t="shared" si="29"/>
        <v>45291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0">
        <f t="shared" si="29"/>
        <v>45291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-23071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0">
        <f t="shared" si="29"/>
        <v>45291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0">
        <f t="shared" si="29"/>
        <v>45291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0">
        <f t="shared" si="29"/>
        <v>45291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0">
        <f t="shared" si="29"/>
        <v>45291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0">
        <f t="shared" si="29"/>
        <v>45291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0">
        <f t="shared" si="29"/>
        <v>45291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0">
        <f t="shared" si="29"/>
        <v>45291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0">
        <f t="shared" si="29"/>
        <v>45291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0">
        <f t="shared" si="29"/>
        <v>45291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0">
        <f t="shared" si="29"/>
        <v>45291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0">
        <f t="shared" si="29"/>
        <v>45291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0">
        <f t="shared" si="29"/>
        <v>45291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0">
        <f t="shared" si="29"/>
        <v>45291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0">
        <f t="shared" si="29"/>
        <v>45291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0">
        <f t="shared" si="29"/>
        <v>45291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0">
        <f t="shared" si="29"/>
        <v>45291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0">
        <f aca="true" t="shared" si="32" ref="C410:C459">endDate</f>
        <v>45291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0">
        <f t="shared" si="32"/>
        <v>45291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0">
        <f t="shared" si="32"/>
        <v>45291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0">
        <f t="shared" si="32"/>
        <v>45291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0">
        <f t="shared" si="32"/>
        <v>45291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0">
        <f t="shared" si="32"/>
        <v>45291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0">
        <f t="shared" si="32"/>
        <v>45291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8450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0">
        <f t="shared" si="32"/>
        <v>45291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0">
        <f t="shared" si="32"/>
        <v>45291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0">
        <f t="shared" si="32"/>
        <v>45291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0">
        <f t="shared" si="32"/>
        <v>45291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8450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0">
        <f t="shared" si="32"/>
        <v>45291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-105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0">
        <f t="shared" si="32"/>
        <v>45291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0">
        <f t="shared" si="32"/>
        <v>45291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0">
        <f t="shared" si="32"/>
        <v>45291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0">
        <f t="shared" si="32"/>
        <v>45291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0">
        <f t="shared" si="32"/>
        <v>45291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0">
        <f t="shared" si="32"/>
        <v>45291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0">
        <f t="shared" si="32"/>
        <v>45291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0">
        <f t="shared" si="32"/>
        <v>45291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0">
        <f t="shared" si="32"/>
        <v>45291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0">
        <f t="shared" si="32"/>
        <v>45291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0">
        <f t="shared" si="32"/>
        <v>45291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0">
        <f t="shared" si="32"/>
        <v>45291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0">
        <f t="shared" si="32"/>
        <v>45291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8345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0">
        <f t="shared" si="32"/>
        <v>45291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0">
        <f t="shared" si="32"/>
        <v>45291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0">
        <f t="shared" si="32"/>
        <v>45291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8345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0">
        <f t="shared" si="32"/>
        <v>45291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0">
        <f t="shared" si="32"/>
        <v>45291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0">
        <f t="shared" si="32"/>
        <v>45291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0">
        <f t="shared" si="32"/>
        <v>45291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0">
        <f t="shared" si="32"/>
        <v>45291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0">
        <f t="shared" si="32"/>
        <v>45291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0">
        <f t="shared" si="32"/>
        <v>45291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0">
        <f t="shared" si="32"/>
        <v>45291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0">
        <f t="shared" si="32"/>
        <v>45291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0">
        <f t="shared" si="32"/>
        <v>45291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0">
        <f t="shared" si="32"/>
        <v>45291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0">
        <f t="shared" si="32"/>
        <v>45291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0">
        <f t="shared" si="32"/>
        <v>45291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0">
        <f t="shared" si="32"/>
        <v>45291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0">
        <f t="shared" si="32"/>
        <v>45291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0">
        <f t="shared" si="32"/>
        <v>45291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0">
        <f t="shared" si="32"/>
        <v>45291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0">
        <f t="shared" si="32"/>
        <v>45291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0">
        <f t="shared" si="32"/>
        <v>45291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0">
        <f t="shared" si="32"/>
        <v>45291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0">
        <f t="shared" si="32"/>
        <v>45291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0">
        <f t="shared" si="32"/>
        <v>45291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0">
        <f aca="true" t="shared" si="35" ref="C461:C524">endDate</f>
        <v>45291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0">
        <f t="shared" si="35"/>
        <v>45291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0">
        <f t="shared" si="35"/>
        <v>45291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0">
        <f t="shared" si="35"/>
        <v>45291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0">
        <f t="shared" si="35"/>
        <v>45291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0">
        <f t="shared" si="35"/>
        <v>45291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0">
        <f t="shared" si="35"/>
        <v>45291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0">
        <f t="shared" si="35"/>
        <v>45291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0">
        <f t="shared" si="35"/>
        <v>45291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0">
        <f t="shared" si="35"/>
        <v>45291</v>
      </c>
      <c r="D470" s="105" t="s">
        <v>547</v>
      </c>
      <c r="E470" s="495">
        <v>1</v>
      </c>
      <c r="F470" s="105" t="s">
        <v>546</v>
      </c>
      <c r="H470" s="105">
        <f>'Справка 6'!D20</f>
        <v>8325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0">
        <f t="shared" si="35"/>
        <v>45291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0">
        <f t="shared" si="35"/>
        <v>45291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0">
        <f t="shared" si="35"/>
        <v>45291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0">
        <f t="shared" si="35"/>
        <v>45291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0">
        <f t="shared" si="35"/>
        <v>45291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0">
        <f t="shared" si="35"/>
        <v>45291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0">
        <f t="shared" si="35"/>
        <v>45291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0">
        <f t="shared" si="35"/>
        <v>45291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0">
        <f t="shared" si="35"/>
        <v>45291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0">
        <f t="shared" si="35"/>
        <v>45291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0">
        <f t="shared" si="35"/>
        <v>45291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0">
        <f t="shared" si="35"/>
        <v>45291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0">
        <f t="shared" si="35"/>
        <v>45291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0">
        <f t="shared" si="35"/>
        <v>45291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0">
        <f t="shared" si="35"/>
        <v>45291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0">
        <f t="shared" si="35"/>
        <v>45291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0">
        <f t="shared" si="35"/>
        <v>45291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0">
        <f t="shared" si="35"/>
        <v>45291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0">
        <f t="shared" si="35"/>
        <v>45291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0">
        <f t="shared" si="35"/>
        <v>45291</v>
      </c>
      <c r="D490" s="105" t="s">
        <v>583</v>
      </c>
      <c r="E490" s="495">
        <v>1</v>
      </c>
      <c r="F490" s="105" t="s">
        <v>582</v>
      </c>
      <c r="H490" s="105">
        <f>'Справка 6'!D43</f>
        <v>8325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0">
        <f t="shared" si="35"/>
        <v>45291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0">
        <f t="shared" si="35"/>
        <v>45291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0">
        <f t="shared" si="35"/>
        <v>45291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0">
        <f t="shared" si="35"/>
        <v>45291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0">
        <f t="shared" si="35"/>
        <v>45291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0">
        <f t="shared" si="35"/>
        <v>45291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0">
        <f t="shared" si="35"/>
        <v>45291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0">
        <f t="shared" si="35"/>
        <v>45291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0">
        <f t="shared" si="35"/>
        <v>45291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0">
        <f t="shared" si="35"/>
        <v>45291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0">
        <f t="shared" si="35"/>
        <v>45291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0">
        <f t="shared" si="35"/>
        <v>45291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0">
        <f t="shared" si="35"/>
        <v>45291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0">
        <f t="shared" si="35"/>
        <v>45291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0">
        <f t="shared" si="35"/>
        <v>45291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0">
        <f t="shared" si="35"/>
        <v>45291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0">
        <f t="shared" si="35"/>
        <v>45291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0">
        <f t="shared" si="35"/>
        <v>45291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0">
        <f t="shared" si="35"/>
        <v>45291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0">
        <f t="shared" si="35"/>
        <v>45291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0">
        <f t="shared" si="35"/>
        <v>45291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0">
        <f t="shared" si="35"/>
        <v>45291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0">
        <f t="shared" si="35"/>
        <v>45291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0">
        <f t="shared" si="35"/>
        <v>45291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0">
        <f t="shared" si="35"/>
        <v>45291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0">
        <f t="shared" si="35"/>
        <v>45291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0">
        <f t="shared" si="35"/>
        <v>45291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0">
        <f t="shared" si="35"/>
        <v>45291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0">
        <f t="shared" si="35"/>
        <v>45291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0">
        <f t="shared" si="35"/>
        <v>45291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0">
        <f t="shared" si="35"/>
        <v>45291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0">
        <f t="shared" si="35"/>
        <v>45291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0">
        <f t="shared" si="35"/>
        <v>45291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0">
        <f t="shared" si="35"/>
        <v>45291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0">
        <f aca="true" t="shared" si="38" ref="C525:C588">endDate</f>
        <v>45291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0">
        <f t="shared" si="38"/>
        <v>45291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0">
        <f t="shared" si="38"/>
        <v>45291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0">
        <f t="shared" si="38"/>
        <v>45291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0">
        <f t="shared" si="38"/>
        <v>45291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0">
        <f t="shared" si="38"/>
        <v>45291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0">
        <f t="shared" si="38"/>
        <v>45291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0">
        <f t="shared" si="38"/>
        <v>45291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0">
        <f t="shared" si="38"/>
        <v>45291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0">
        <f t="shared" si="38"/>
        <v>45291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0">
        <f t="shared" si="38"/>
        <v>45291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0">
        <f t="shared" si="38"/>
        <v>45291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0">
        <f t="shared" si="38"/>
        <v>45291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0">
        <f t="shared" si="38"/>
        <v>45291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0">
        <f t="shared" si="38"/>
        <v>45291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0">
        <f t="shared" si="38"/>
        <v>45291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0">
        <f t="shared" si="38"/>
        <v>45291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0">
        <f t="shared" si="38"/>
        <v>45291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0">
        <f t="shared" si="38"/>
        <v>45291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0">
        <f t="shared" si="38"/>
        <v>45291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0">
        <f t="shared" si="38"/>
        <v>45291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0">
        <f t="shared" si="38"/>
        <v>45291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0">
        <f t="shared" si="38"/>
        <v>45291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0">
        <f t="shared" si="38"/>
        <v>45291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0">
        <f t="shared" si="38"/>
        <v>45291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0">
        <f t="shared" si="38"/>
        <v>45291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0">
        <f t="shared" si="38"/>
        <v>45291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0">
        <f t="shared" si="38"/>
        <v>45291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0">
        <f t="shared" si="38"/>
        <v>45291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0">
        <f t="shared" si="38"/>
        <v>45291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0">
        <f t="shared" si="38"/>
        <v>45291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0">
        <f t="shared" si="38"/>
        <v>45291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0">
        <f t="shared" si="38"/>
        <v>45291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0">
        <f t="shared" si="38"/>
        <v>45291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0">
        <f t="shared" si="38"/>
        <v>45291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0">
        <f t="shared" si="38"/>
        <v>45291</v>
      </c>
      <c r="D560" s="105" t="s">
        <v>547</v>
      </c>
      <c r="E560" s="495">
        <v>4</v>
      </c>
      <c r="F560" s="105" t="s">
        <v>546</v>
      </c>
      <c r="H560" s="105">
        <f>'Справка 6'!G20</f>
        <v>8325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0">
        <f t="shared" si="38"/>
        <v>45291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0">
        <f t="shared" si="38"/>
        <v>45291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0">
        <f t="shared" si="38"/>
        <v>45291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0">
        <f t="shared" si="38"/>
        <v>45291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0">
        <f t="shared" si="38"/>
        <v>45291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0">
        <f t="shared" si="38"/>
        <v>45291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0">
        <f t="shared" si="38"/>
        <v>45291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0">
        <f t="shared" si="38"/>
        <v>45291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0">
        <f t="shared" si="38"/>
        <v>45291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0">
        <f t="shared" si="38"/>
        <v>45291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0">
        <f t="shared" si="38"/>
        <v>45291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0">
        <f t="shared" si="38"/>
        <v>45291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0">
        <f t="shared" si="38"/>
        <v>45291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0">
        <f t="shared" si="38"/>
        <v>45291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0">
        <f t="shared" si="38"/>
        <v>45291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0">
        <f t="shared" si="38"/>
        <v>45291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0">
        <f t="shared" si="38"/>
        <v>45291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0">
        <f t="shared" si="38"/>
        <v>45291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0">
        <f t="shared" si="38"/>
        <v>45291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0">
        <f t="shared" si="38"/>
        <v>45291</v>
      </c>
      <c r="D580" s="105" t="s">
        <v>583</v>
      </c>
      <c r="E580" s="495">
        <v>4</v>
      </c>
      <c r="F580" s="105" t="s">
        <v>582</v>
      </c>
      <c r="H580" s="105">
        <f>'Справка 6'!G43</f>
        <v>8325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0">
        <f t="shared" si="38"/>
        <v>45291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0">
        <f t="shared" si="38"/>
        <v>45291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0">
        <f t="shared" si="38"/>
        <v>45291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0">
        <f t="shared" si="38"/>
        <v>45291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0">
        <f t="shared" si="38"/>
        <v>45291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0">
        <f t="shared" si="38"/>
        <v>45291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0">
        <f t="shared" si="38"/>
        <v>45291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0">
        <f t="shared" si="38"/>
        <v>45291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0">
        <f aca="true" t="shared" si="41" ref="C589:C652">endDate</f>
        <v>45291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0">
        <f t="shared" si="41"/>
        <v>45291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0">
        <f t="shared" si="41"/>
        <v>45291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0">
        <f t="shared" si="41"/>
        <v>45291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0">
        <f t="shared" si="41"/>
        <v>45291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0">
        <f t="shared" si="41"/>
        <v>45291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0">
        <f t="shared" si="41"/>
        <v>45291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0">
        <f t="shared" si="41"/>
        <v>45291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0">
        <f t="shared" si="41"/>
        <v>45291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0">
        <f t="shared" si="41"/>
        <v>45291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0">
        <f t="shared" si="41"/>
        <v>45291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0">
        <f t="shared" si="41"/>
        <v>45291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0">
        <f t="shared" si="41"/>
        <v>45291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0">
        <f t="shared" si="41"/>
        <v>45291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0">
        <f t="shared" si="41"/>
        <v>45291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0">
        <f t="shared" si="41"/>
        <v>45291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0">
        <f t="shared" si="41"/>
        <v>45291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0">
        <f t="shared" si="41"/>
        <v>45291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0">
        <f t="shared" si="41"/>
        <v>45291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0">
        <f t="shared" si="41"/>
        <v>45291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0">
        <f t="shared" si="41"/>
        <v>45291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0">
        <f t="shared" si="41"/>
        <v>45291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0">
        <f t="shared" si="41"/>
        <v>45291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0">
        <f t="shared" si="41"/>
        <v>45291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0">
        <f t="shared" si="41"/>
        <v>45291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0">
        <f t="shared" si="41"/>
        <v>45291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0">
        <f t="shared" si="41"/>
        <v>45291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0">
        <f t="shared" si="41"/>
        <v>45291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0">
        <f t="shared" si="41"/>
        <v>45291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0">
        <f t="shared" si="41"/>
        <v>45291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0">
        <f t="shared" si="41"/>
        <v>45291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0">
        <f t="shared" si="41"/>
        <v>45291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0">
        <f t="shared" si="41"/>
        <v>45291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0">
        <f t="shared" si="41"/>
        <v>45291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0">
        <f t="shared" si="41"/>
        <v>45291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0">
        <f t="shared" si="41"/>
        <v>45291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0">
        <f t="shared" si="41"/>
        <v>45291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0">
        <f t="shared" si="41"/>
        <v>45291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0">
        <f t="shared" si="41"/>
        <v>45291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0">
        <f t="shared" si="41"/>
        <v>45291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0">
        <f t="shared" si="41"/>
        <v>45291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0">
        <f t="shared" si="41"/>
        <v>45291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0">
        <f t="shared" si="41"/>
        <v>45291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0">
        <f t="shared" si="41"/>
        <v>45291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0">
        <f t="shared" si="41"/>
        <v>45291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0">
        <f t="shared" si="41"/>
        <v>45291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0">
        <f t="shared" si="41"/>
        <v>45291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0">
        <f t="shared" si="41"/>
        <v>45291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0">
        <f t="shared" si="41"/>
        <v>45291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0">
        <f t="shared" si="41"/>
        <v>45291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0">
        <f t="shared" si="41"/>
        <v>45291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0">
        <f t="shared" si="41"/>
        <v>45291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0">
        <f t="shared" si="41"/>
        <v>45291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0">
        <f t="shared" si="41"/>
        <v>45291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0">
        <f t="shared" si="41"/>
        <v>45291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0">
        <f t="shared" si="41"/>
        <v>45291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0">
        <f t="shared" si="41"/>
        <v>45291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0">
        <f t="shared" si="41"/>
        <v>45291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0">
        <f t="shared" si="41"/>
        <v>45291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0">
        <f t="shared" si="41"/>
        <v>45291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0">
        <f t="shared" si="41"/>
        <v>45291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0">
        <f t="shared" si="41"/>
        <v>45291</v>
      </c>
      <c r="D650" s="105" t="s">
        <v>547</v>
      </c>
      <c r="E650" s="495">
        <v>7</v>
      </c>
      <c r="F650" s="105" t="s">
        <v>546</v>
      </c>
      <c r="H650" s="105">
        <f>'Справка 6'!J20</f>
        <v>8325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0">
        <f t="shared" si="41"/>
        <v>45291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0">
        <f t="shared" si="41"/>
        <v>45291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0">
        <f aca="true" t="shared" si="44" ref="C653:C716">endDate</f>
        <v>45291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0">
        <f t="shared" si="44"/>
        <v>45291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0">
        <f t="shared" si="44"/>
        <v>45291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0">
        <f t="shared" si="44"/>
        <v>45291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0">
        <f t="shared" si="44"/>
        <v>45291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0">
        <f t="shared" si="44"/>
        <v>45291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0">
        <f t="shared" si="44"/>
        <v>45291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0">
        <f t="shared" si="44"/>
        <v>45291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0">
        <f t="shared" si="44"/>
        <v>45291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0">
        <f t="shared" si="44"/>
        <v>45291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0">
        <f t="shared" si="44"/>
        <v>45291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0">
        <f t="shared" si="44"/>
        <v>45291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0">
        <f t="shared" si="44"/>
        <v>45291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0">
        <f t="shared" si="44"/>
        <v>45291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0">
        <f t="shared" si="44"/>
        <v>45291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0">
        <f t="shared" si="44"/>
        <v>45291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0">
        <f t="shared" si="44"/>
        <v>45291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0">
        <f t="shared" si="44"/>
        <v>45291</v>
      </c>
      <c r="D670" s="105" t="s">
        <v>583</v>
      </c>
      <c r="E670" s="495">
        <v>7</v>
      </c>
      <c r="F670" s="105" t="s">
        <v>582</v>
      </c>
      <c r="H670" s="105">
        <f>'Справка 6'!J43</f>
        <v>8325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0">
        <f t="shared" si="44"/>
        <v>45291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0">
        <f t="shared" si="44"/>
        <v>45291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0">
        <f t="shared" si="44"/>
        <v>45291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0">
        <f t="shared" si="44"/>
        <v>45291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0">
        <f t="shared" si="44"/>
        <v>45291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0">
        <f t="shared" si="44"/>
        <v>45291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0">
        <f t="shared" si="44"/>
        <v>45291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0">
        <f t="shared" si="44"/>
        <v>45291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0">
        <f t="shared" si="44"/>
        <v>45291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0">
        <f t="shared" si="44"/>
        <v>45291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0">
        <f t="shared" si="44"/>
        <v>45291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0">
        <f t="shared" si="44"/>
        <v>45291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0">
        <f t="shared" si="44"/>
        <v>45291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0">
        <f t="shared" si="44"/>
        <v>45291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0">
        <f t="shared" si="44"/>
        <v>45291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0">
        <f t="shared" si="44"/>
        <v>45291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0">
        <f t="shared" si="44"/>
        <v>45291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0">
        <f t="shared" si="44"/>
        <v>45291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0">
        <f t="shared" si="44"/>
        <v>45291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0">
        <f t="shared" si="44"/>
        <v>45291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0">
        <f t="shared" si="44"/>
        <v>45291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0">
        <f t="shared" si="44"/>
        <v>45291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0">
        <f t="shared" si="44"/>
        <v>45291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0">
        <f t="shared" si="44"/>
        <v>45291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0">
        <f t="shared" si="44"/>
        <v>45291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0">
        <f t="shared" si="44"/>
        <v>45291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0">
        <f t="shared" si="44"/>
        <v>45291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0">
        <f t="shared" si="44"/>
        <v>45291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0">
        <f t="shared" si="44"/>
        <v>45291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0">
        <f t="shared" si="44"/>
        <v>45291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0">
        <f t="shared" si="44"/>
        <v>45291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0">
        <f t="shared" si="44"/>
        <v>45291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0">
        <f t="shared" si="44"/>
        <v>45291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0">
        <f t="shared" si="44"/>
        <v>45291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0">
        <f t="shared" si="44"/>
        <v>45291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0">
        <f t="shared" si="44"/>
        <v>45291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0">
        <f t="shared" si="44"/>
        <v>45291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0">
        <f t="shared" si="44"/>
        <v>45291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0">
        <f t="shared" si="44"/>
        <v>45291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0">
        <f t="shared" si="44"/>
        <v>45291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0">
        <f t="shared" si="44"/>
        <v>45291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0">
        <f t="shared" si="44"/>
        <v>45291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0">
        <f t="shared" si="44"/>
        <v>45291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0">
        <f t="shared" si="44"/>
        <v>45291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0">
        <f t="shared" si="44"/>
        <v>45291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0">
        <f t="shared" si="44"/>
        <v>45291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0">
        <f aca="true" t="shared" si="47" ref="C717:C780">endDate</f>
        <v>45291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0">
        <f t="shared" si="47"/>
        <v>45291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0">
        <f t="shared" si="47"/>
        <v>45291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0">
        <f t="shared" si="47"/>
        <v>45291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0">
        <f t="shared" si="47"/>
        <v>45291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0">
        <f t="shared" si="47"/>
        <v>45291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0">
        <f t="shared" si="47"/>
        <v>45291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0">
        <f t="shared" si="47"/>
        <v>45291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0">
        <f t="shared" si="47"/>
        <v>45291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0">
        <f t="shared" si="47"/>
        <v>45291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0">
        <f t="shared" si="47"/>
        <v>45291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0">
        <f t="shared" si="47"/>
        <v>45291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0">
        <f t="shared" si="47"/>
        <v>45291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0">
        <f t="shared" si="47"/>
        <v>45291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0">
        <f t="shared" si="47"/>
        <v>45291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0">
        <f t="shared" si="47"/>
        <v>45291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0">
        <f t="shared" si="47"/>
        <v>45291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0">
        <f t="shared" si="47"/>
        <v>45291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0">
        <f t="shared" si="47"/>
        <v>45291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0">
        <f t="shared" si="47"/>
        <v>45291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0">
        <f t="shared" si="47"/>
        <v>45291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0">
        <f t="shared" si="47"/>
        <v>45291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0">
        <f t="shared" si="47"/>
        <v>45291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0">
        <f t="shared" si="47"/>
        <v>45291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0">
        <f t="shared" si="47"/>
        <v>45291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0">
        <f t="shared" si="47"/>
        <v>45291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0">
        <f t="shared" si="47"/>
        <v>45291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0">
        <f t="shared" si="47"/>
        <v>45291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0">
        <f t="shared" si="47"/>
        <v>45291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0">
        <f t="shared" si="47"/>
        <v>45291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0">
        <f t="shared" si="47"/>
        <v>45291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0">
        <f t="shared" si="47"/>
        <v>45291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0">
        <f t="shared" si="47"/>
        <v>45291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0">
        <f t="shared" si="47"/>
        <v>45291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0">
        <f t="shared" si="47"/>
        <v>45291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0">
        <f t="shared" si="47"/>
        <v>45291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0">
        <f t="shared" si="47"/>
        <v>45291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0">
        <f t="shared" si="47"/>
        <v>45291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0">
        <f t="shared" si="47"/>
        <v>45291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0">
        <f t="shared" si="47"/>
        <v>45291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0">
        <f t="shared" si="47"/>
        <v>45291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0">
        <f t="shared" si="47"/>
        <v>45291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0">
        <f t="shared" si="47"/>
        <v>45291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0">
        <f t="shared" si="47"/>
        <v>45291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0">
        <f t="shared" si="47"/>
        <v>45291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0">
        <f t="shared" si="47"/>
        <v>45291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0">
        <f t="shared" si="47"/>
        <v>45291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0">
        <f t="shared" si="47"/>
        <v>45291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0">
        <f t="shared" si="47"/>
        <v>45291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0">
        <f t="shared" si="47"/>
        <v>45291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0">
        <f t="shared" si="47"/>
        <v>45291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0">
        <f t="shared" si="47"/>
        <v>45291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0">
        <f t="shared" si="47"/>
        <v>45291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0">
        <f t="shared" si="47"/>
        <v>45291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0">
        <f t="shared" si="47"/>
        <v>45291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0">
        <f t="shared" si="47"/>
        <v>45291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0">
        <f t="shared" si="47"/>
        <v>45291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0">
        <f t="shared" si="47"/>
        <v>45291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0">
        <f t="shared" si="47"/>
        <v>45291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0">
        <f t="shared" si="47"/>
        <v>45291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0">
        <f t="shared" si="47"/>
        <v>45291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0">
        <f t="shared" si="47"/>
        <v>45291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0">
        <f t="shared" si="47"/>
        <v>45291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0">
        <f t="shared" si="47"/>
        <v>45291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0">
        <f aca="true" t="shared" si="50" ref="C781:C844">endDate</f>
        <v>45291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0">
        <f t="shared" si="50"/>
        <v>45291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0">
        <f t="shared" si="50"/>
        <v>45291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0">
        <f t="shared" si="50"/>
        <v>45291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0">
        <f t="shared" si="50"/>
        <v>45291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0">
        <f t="shared" si="50"/>
        <v>45291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0">
        <f t="shared" si="50"/>
        <v>45291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0">
        <f t="shared" si="50"/>
        <v>45291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0">
        <f t="shared" si="50"/>
        <v>45291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0">
        <f t="shared" si="50"/>
        <v>45291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0">
        <f t="shared" si="50"/>
        <v>45291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0">
        <f t="shared" si="50"/>
        <v>45291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0">
        <f t="shared" si="50"/>
        <v>45291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0">
        <f t="shared" si="50"/>
        <v>45291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0">
        <f t="shared" si="50"/>
        <v>45291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0">
        <f t="shared" si="50"/>
        <v>45291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0">
        <f t="shared" si="50"/>
        <v>45291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0">
        <f t="shared" si="50"/>
        <v>45291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0">
        <f t="shared" si="50"/>
        <v>45291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0">
        <f t="shared" si="50"/>
        <v>45291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0">
        <f t="shared" si="50"/>
        <v>45291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0">
        <f t="shared" si="50"/>
        <v>45291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0">
        <f t="shared" si="50"/>
        <v>45291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0">
        <f t="shared" si="50"/>
        <v>45291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0">
        <f t="shared" si="50"/>
        <v>45291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0">
        <f t="shared" si="50"/>
        <v>45291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0">
        <f t="shared" si="50"/>
        <v>45291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0">
        <f t="shared" si="50"/>
        <v>45291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0">
        <f t="shared" si="50"/>
        <v>45291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0">
        <f t="shared" si="50"/>
        <v>45291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0">
        <f t="shared" si="50"/>
        <v>45291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0">
        <f t="shared" si="50"/>
        <v>45291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0">
        <f t="shared" si="50"/>
        <v>45291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0">
        <f t="shared" si="50"/>
        <v>45291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0">
        <f t="shared" si="50"/>
        <v>45291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0">
        <f t="shared" si="50"/>
        <v>45291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0">
        <f t="shared" si="50"/>
        <v>45291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0">
        <f t="shared" si="50"/>
        <v>45291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0">
        <f t="shared" si="50"/>
        <v>45291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0">
        <f t="shared" si="50"/>
        <v>45291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0">
        <f t="shared" si="50"/>
        <v>45291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0">
        <f t="shared" si="50"/>
        <v>45291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0">
        <f t="shared" si="50"/>
        <v>45291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0">
        <f t="shared" si="50"/>
        <v>45291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0">
        <f t="shared" si="50"/>
        <v>45291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0">
        <f t="shared" si="50"/>
        <v>45291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0">
        <f t="shared" si="50"/>
        <v>45291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0">
        <f t="shared" si="50"/>
        <v>45291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0">
        <f t="shared" si="50"/>
        <v>45291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0">
        <f t="shared" si="50"/>
        <v>45291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0">
        <f t="shared" si="50"/>
        <v>45291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0">
        <f t="shared" si="50"/>
        <v>45291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0">
        <f t="shared" si="50"/>
        <v>45291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0">
        <f t="shared" si="50"/>
        <v>45291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0">
        <f t="shared" si="50"/>
        <v>45291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0">
        <f t="shared" si="50"/>
        <v>45291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0">
        <f t="shared" si="50"/>
        <v>45291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0">
        <f t="shared" si="50"/>
        <v>45291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0">
        <f t="shared" si="50"/>
        <v>45291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0">
        <f t="shared" si="50"/>
        <v>45291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0">
        <f t="shared" si="50"/>
        <v>45291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0">
        <f t="shared" si="50"/>
        <v>45291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0">
        <f t="shared" si="50"/>
        <v>45291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0">
        <f t="shared" si="50"/>
        <v>45291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0">
        <f aca="true" t="shared" si="53" ref="C845:C910">endDate</f>
        <v>45291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0">
        <f t="shared" si="53"/>
        <v>45291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0">
        <f t="shared" si="53"/>
        <v>45291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0">
        <f t="shared" si="53"/>
        <v>45291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0">
        <f t="shared" si="53"/>
        <v>45291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0">
        <f t="shared" si="53"/>
        <v>45291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0">
        <f t="shared" si="53"/>
        <v>45291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0">
        <f t="shared" si="53"/>
        <v>45291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0">
        <f t="shared" si="53"/>
        <v>45291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0">
        <f t="shared" si="53"/>
        <v>45291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0">
        <f t="shared" si="53"/>
        <v>45291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0">
        <f t="shared" si="53"/>
        <v>45291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0">
        <f t="shared" si="53"/>
        <v>45291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0">
        <f t="shared" si="53"/>
        <v>45291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0">
        <f t="shared" si="53"/>
        <v>45291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0">
        <f t="shared" si="53"/>
        <v>45291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0">
        <f t="shared" si="53"/>
        <v>45291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0">
        <f t="shared" si="53"/>
        <v>45291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0">
        <f t="shared" si="53"/>
        <v>45291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0">
        <f t="shared" si="53"/>
        <v>45291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0">
        <f t="shared" si="53"/>
        <v>45291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0">
        <f t="shared" si="53"/>
        <v>45291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0">
        <f t="shared" si="53"/>
        <v>45291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0">
        <f t="shared" si="53"/>
        <v>45291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0">
        <f t="shared" si="53"/>
        <v>45291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0">
        <f t="shared" si="53"/>
        <v>45291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0">
        <f t="shared" si="53"/>
        <v>45291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0">
        <f t="shared" si="53"/>
        <v>45291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0">
        <f t="shared" si="53"/>
        <v>45291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0">
        <f t="shared" si="53"/>
        <v>45291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0">
        <f t="shared" si="53"/>
        <v>45291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0">
        <f t="shared" si="53"/>
        <v>45291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0">
        <f t="shared" si="53"/>
        <v>45291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0">
        <f t="shared" si="53"/>
        <v>45291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0">
        <f t="shared" si="53"/>
        <v>45291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0">
        <f t="shared" si="53"/>
        <v>45291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0">
        <f t="shared" si="53"/>
        <v>45291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0">
        <f t="shared" si="53"/>
        <v>45291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0">
        <f t="shared" si="53"/>
        <v>45291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0">
        <f t="shared" si="53"/>
        <v>45291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0">
        <f t="shared" si="53"/>
        <v>45291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0">
        <f t="shared" si="53"/>
        <v>45291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0">
        <f t="shared" si="53"/>
        <v>45291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0">
        <f t="shared" si="53"/>
        <v>45291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0">
        <f t="shared" si="53"/>
        <v>45291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0">
        <f t="shared" si="53"/>
        <v>45291</v>
      </c>
      <c r="D890" s="105" t="s">
        <v>547</v>
      </c>
      <c r="E890" s="495">
        <v>15</v>
      </c>
      <c r="F890" s="105" t="s">
        <v>546</v>
      </c>
      <c r="H890" s="105">
        <f>'Справка 6'!R20</f>
        <v>8325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0">
        <f t="shared" si="53"/>
        <v>45291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0">
        <f t="shared" si="53"/>
        <v>45291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0">
        <f t="shared" si="53"/>
        <v>45291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0">
        <f t="shared" si="53"/>
        <v>45291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0">
        <f t="shared" si="53"/>
        <v>45291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0">
        <f t="shared" si="53"/>
        <v>45291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0">
        <f t="shared" si="53"/>
        <v>45291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0">
        <f t="shared" si="53"/>
        <v>45291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0">
        <f t="shared" si="53"/>
        <v>45291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0">
        <f t="shared" si="53"/>
        <v>45291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0">
        <f t="shared" si="53"/>
        <v>45291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0">
        <f t="shared" si="53"/>
        <v>45291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0">
        <f t="shared" si="53"/>
        <v>45291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0">
        <f t="shared" si="53"/>
        <v>45291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0">
        <f t="shared" si="53"/>
        <v>45291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0">
        <f t="shared" si="53"/>
        <v>45291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0">
        <f t="shared" si="53"/>
        <v>45291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0">
        <f t="shared" si="53"/>
        <v>45291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0">
        <f t="shared" si="53"/>
        <v>45291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0">
        <f t="shared" si="53"/>
        <v>45291</v>
      </c>
      <c r="D910" s="105" t="s">
        <v>583</v>
      </c>
      <c r="E910" s="495">
        <v>15</v>
      </c>
      <c r="F910" s="105" t="s">
        <v>582</v>
      </c>
      <c r="H910" s="105">
        <f>'Справка 6'!R43</f>
        <v>8325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0">
        <f aca="true" t="shared" si="56" ref="C912:C975">endDate</f>
        <v>45291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0">
        <f t="shared" si="56"/>
        <v>45291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0">
        <f t="shared" si="56"/>
        <v>45291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0">
        <f t="shared" si="56"/>
        <v>45291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0">
        <f t="shared" si="56"/>
        <v>45291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0">
        <f t="shared" si="56"/>
        <v>45291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0">
        <f t="shared" si="56"/>
        <v>45291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0">
        <f t="shared" si="56"/>
        <v>45291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0">
        <f t="shared" si="56"/>
        <v>45291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0">
        <f t="shared" si="56"/>
        <v>45291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0">
        <f t="shared" si="56"/>
        <v>45291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0">
        <f t="shared" si="56"/>
        <v>45291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0">
        <f t="shared" si="56"/>
        <v>45291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0">
        <f t="shared" si="56"/>
        <v>45291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0">
        <f t="shared" si="56"/>
        <v>45291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0">
        <f t="shared" si="56"/>
        <v>45291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0">
        <f t="shared" si="56"/>
        <v>45291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0">
        <f t="shared" si="56"/>
        <v>45291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0">
        <f t="shared" si="56"/>
        <v>45291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0">
        <f t="shared" si="56"/>
        <v>45291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0">
        <f t="shared" si="56"/>
        <v>45291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0">
        <f t="shared" si="56"/>
        <v>45291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0">
        <f t="shared" si="56"/>
        <v>45291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0">
        <f t="shared" si="56"/>
        <v>45291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0">
        <f t="shared" si="56"/>
        <v>45291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0">
        <f t="shared" si="56"/>
        <v>45291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0">
        <f t="shared" si="56"/>
        <v>45291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0">
        <f t="shared" si="56"/>
        <v>45291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0">
        <f t="shared" si="56"/>
        <v>45291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0">
        <f t="shared" si="56"/>
        <v>45291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0">
        <f t="shared" si="56"/>
        <v>45291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0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0">
        <f t="shared" si="56"/>
        <v>45291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0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0">
        <f t="shared" si="56"/>
        <v>45291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0">
        <f t="shared" si="56"/>
        <v>45291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0">
        <f t="shared" si="56"/>
        <v>45291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0">
        <f t="shared" si="56"/>
        <v>45291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0">
        <f t="shared" si="56"/>
        <v>45291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0">
        <f t="shared" si="56"/>
        <v>45291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0">
        <f t="shared" si="56"/>
        <v>45291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0">
        <f t="shared" si="56"/>
        <v>45291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0">
        <f t="shared" si="56"/>
        <v>45291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0">
        <f t="shared" si="56"/>
        <v>45291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0">
        <f t="shared" si="56"/>
        <v>45291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0">
        <f t="shared" si="56"/>
        <v>45291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0">
        <f t="shared" si="56"/>
        <v>45291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0">
        <f t="shared" si="56"/>
        <v>45291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0">
        <f t="shared" si="56"/>
        <v>45291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0">
        <f t="shared" si="56"/>
        <v>45291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0">
        <f t="shared" si="56"/>
        <v>45291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0">
        <f t="shared" si="56"/>
        <v>45291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0">
        <f t="shared" si="56"/>
        <v>45291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0">
        <f t="shared" si="56"/>
        <v>45291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0">
        <f t="shared" si="56"/>
        <v>45291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0">
        <f t="shared" si="56"/>
        <v>45291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0">
        <f t="shared" si="56"/>
        <v>45291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0">
        <f t="shared" si="56"/>
        <v>45291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0">
        <f t="shared" si="56"/>
        <v>45291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0">
        <f t="shared" si="56"/>
        <v>45291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0">
        <f t="shared" si="56"/>
        <v>45291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0">
        <f t="shared" si="56"/>
        <v>45291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0">
        <f t="shared" si="56"/>
        <v>45291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0">
        <f t="shared" si="56"/>
        <v>45291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0">
        <f t="shared" si="56"/>
        <v>45291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0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0">
        <f t="shared" si="56"/>
        <v>45291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0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0">
        <f aca="true" t="shared" si="59" ref="C976:C1039">endDate</f>
        <v>45291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0">
        <f t="shared" si="59"/>
        <v>45291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0">
        <f t="shared" si="59"/>
        <v>45291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0">
        <f t="shared" si="59"/>
        <v>45291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0">
        <f t="shared" si="59"/>
        <v>45291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0">
        <f t="shared" si="59"/>
        <v>45291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0">
        <f t="shared" si="59"/>
        <v>45291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0">
        <f t="shared" si="59"/>
        <v>45291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0">
        <f t="shared" si="59"/>
        <v>45291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0">
        <f t="shared" si="59"/>
        <v>45291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0">
        <f t="shared" si="59"/>
        <v>45291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0">
        <f t="shared" si="59"/>
        <v>45291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0">
        <f t="shared" si="59"/>
        <v>45291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0">
        <f t="shared" si="59"/>
        <v>45291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0">
        <f t="shared" si="59"/>
        <v>45291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0">
        <f t="shared" si="59"/>
        <v>45291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0">
        <f t="shared" si="59"/>
        <v>45291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0">
        <f t="shared" si="59"/>
        <v>45291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0">
        <f t="shared" si="59"/>
        <v>45291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0">
        <f t="shared" si="59"/>
        <v>45291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0">
        <f t="shared" si="59"/>
        <v>45291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0">
        <f t="shared" si="59"/>
        <v>45291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0">
        <f t="shared" si="59"/>
        <v>45291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0">
        <f t="shared" si="59"/>
        <v>45291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0">
        <f t="shared" si="59"/>
        <v>45291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0">
        <f t="shared" si="59"/>
        <v>45291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0">
        <f t="shared" si="59"/>
        <v>45291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0">
        <f t="shared" si="59"/>
        <v>45291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0">
        <f t="shared" si="59"/>
        <v>45291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0">
        <f t="shared" si="59"/>
        <v>45291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0">
        <f t="shared" si="59"/>
        <v>45291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0">
        <f t="shared" si="59"/>
        <v>45291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0">
        <f t="shared" si="59"/>
        <v>45291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0">
        <f t="shared" si="59"/>
        <v>45291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0">
        <f t="shared" si="59"/>
        <v>45291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0">
        <f t="shared" si="59"/>
        <v>45291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0">
        <f t="shared" si="59"/>
        <v>45291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0">
        <f t="shared" si="59"/>
        <v>45291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0">
        <f t="shared" si="59"/>
        <v>45291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0">
        <f t="shared" si="59"/>
        <v>45291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0">
        <f t="shared" si="59"/>
        <v>45291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0">
        <f t="shared" si="59"/>
        <v>45291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0">
        <f t="shared" si="59"/>
        <v>45291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0">
        <f t="shared" si="59"/>
        <v>45291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0">
        <f t="shared" si="59"/>
        <v>45291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0">
        <f t="shared" si="59"/>
        <v>45291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0">
        <f t="shared" si="59"/>
        <v>45291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0">
        <f t="shared" si="59"/>
        <v>45291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0">
        <f t="shared" si="59"/>
        <v>45291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0">
        <f t="shared" si="59"/>
        <v>45291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0">
        <f t="shared" si="59"/>
        <v>45291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0">
        <f t="shared" si="59"/>
        <v>45291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0">
        <f t="shared" si="59"/>
        <v>45291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0">
        <f t="shared" si="59"/>
        <v>45291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0">
        <f t="shared" si="59"/>
        <v>45291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0">
        <f t="shared" si="59"/>
        <v>45291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0">
        <f t="shared" si="59"/>
        <v>45291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0">
        <f t="shared" si="59"/>
        <v>45291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0">
        <f t="shared" si="59"/>
        <v>45291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0">
        <f t="shared" si="59"/>
        <v>45291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0">
        <f t="shared" si="59"/>
        <v>45291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0">
        <f t="shared" si="59"/>
        <v>45291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0">
        <f t="shared" si="59"/>
        <v>45291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26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0">
        <f t="shared" si="59"/>
        <v>45291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0">
        <f aca="true" t="shared" si="62" ref="C1040:C1103">endDate</f>
        <v>45291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21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0">
        <f t="shared" si="62"/>
        <v>45291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0">
        <f t="shared" si="62"/>
        <v>45291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0">
        <f t="shared" si="62"/>
        <v>45291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5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0">
        <f t="shared" si="62"/>
        <v>45291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0">
        <f t="shared" si="62"/>
        <v>45291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5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0">
        <f t="shared" si="62"/>
        <v>45291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0">
        <f t="shared" si="62"/>
        <v>45291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0">
        <f t="shared" si="62"/>
        <v>45291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0">
        <f t="shared" si="62"/>
        <v>45291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26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0">
        <f t="shared" si="62"/>
        <v>45291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26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0">
        <f t="shared" si="62"/>
        <v>45291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0">
        <f t="shared" si="62"/>
        <v>45291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0">
        <f t="shared" si="62"/>
        <v>45291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0">
        <f t="shared" si="62"/>
        <v>45291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0">
        <f t="shared" si="62"/>
        <v>45291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0">
        <f t="shared" si="62"/>
        <v>45291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0">
        <f t="shared" si="62"/>
        <v>45291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0">
        <f t="shared" si="62"/>
        <v>45291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0">
        <f t="shared" si="62"/>
        <v>45291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0">
        <f t="shared" si="62"/>
        <v>45291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0">
        <f t="shared" si="62"/>
        <v>45291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0">
        <f t="shared" si="62"/>
        <v>45291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0">
        <f t="shared" si="62"/>
        <v>45291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0">
        <f t="shared" si="62"/>
        <v>45291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0">
        <f t="shared" si="62"/>
        <v>45291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0">
        <f t="shared" si="62"/>
        <v>45291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0">
        <f t="shared" si="62"/>
        <v>45291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0">
        <f t="shared" si="62"/>
        <v>45291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0">
        <f t="shared" si="62"/>
        <v>45291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0">
        <f t="shared" si="62"/>
        <v>45291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0">
        <f t="shared" si="62"/>
        <v>45291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0">
        <f t="shared" si="62"/>
        <v>45291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0">
        <f t="shared" si="62"/>
        <v>45291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0">
        <f t="shared" si="62"/>
        <v>45291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0">
        <f t="shared" si="62"/>
        <v>45291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0">
        <f t="shared" si="62"/>
        <v>45291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0">
        <f t="shared" si="62"/>
        <v>45291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0">
        <f t="shared" si="62"/>
        <v>45291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0">
        <f t="shared" si="62"/>
        <v>45291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0">
        <f t="shared" si="62"/>
        <v>45291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0">
        <f t="shared" si="62"/>
        <v>45291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26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0">
        <f t="shared" si="62"/>
        <v>45291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0">
        <f t="shared" si="62"/>
        <v>45291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21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0">
        <f t="shared" si="62"/>
        <v>45291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0">
        <f t="shared" si="62"/>
        <v>45291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0">
        <f t="shared" si="62"/>
        <v>45291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5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0">
        <f t="shared" si="62"/>
        <v>45291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0">
        <f t="shared" si="62"/>
        <v>45291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5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0">
        <f t="shared" si="62"/>
        <v>45291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0">
        <f t="shared" si="62"/>
        <v>45291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0">
        <f t="shared" si="62"/>
        <v>45291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0">
        <f t="shared" si="62"/>
        <v>45291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26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0">
        <f t="shared" si="62"/>
        <v>45291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26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0">
        <f t="shared" si="62"/>
        <v>45291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0">
        <f t="shared" si="62"/>
        <v>45291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0">
        <f t="shared" si="62"/>
        <v>45291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0">
        <f t="shared" si="62"/>
        <v>45291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0">
        <f t="shared" si="62"/>
        <v>45291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0">
        <f t="shared" si="62"/>
        <v>45291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0">
        <f t="shared" si="62"/>
        <v>45291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0">
        <f t="shared" si="62"/>
        <v>45291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0">
        <f t="shared" si="62"/>
        <v>45291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0">
        <f t="shared" si="62"/>
        <v>45291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0">
        <f aca="true" t="shared" si="65" ref="C1104:C1167">endDate</f>
        <v>45291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0">
        <f t="shared" si="65"/>
        <v>45291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0">
        <f t="shared" si="65"/>
        <v>45291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0">
        <f t="shared" si="65"/>
        <v>45291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0">
        <f t="shared" si="65"/>
        <v>45291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0">
        <f t="shared" si="65"/>
        <v>45291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0">
        <f t="shared" si="65"/>
        <v>45291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0">
        <f t="shared" si="65"/>
        <v>45291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0">
        <f t="shared" si="65"/>
        <v>45291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0">
        <f t="shared" si="65"/>
        <v>45291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0">
        <f t="shared" si="65"/>
        <v>45291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0">
        <f t="shared" si="65"/>
        <v>45291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0">
        <f t="shared" si="65"/>
        <v>45291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0">
        <f t="shared" si="65"/>
        <v>45291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0">
        <f t="shared" si="65"/>
        <v>45291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0">
        <f t="shared" si="65"/>
        <v>45291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0">
        <f t="shared" si="65"/>
        <v>45291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0">
        <f t="shared" si="65"/>
        <v>45291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0">
        <f t="shared" si="65"/>
        <v>45291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0">
        <f t="shared" si="65"/>
        <v>45291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0">
        <f t="shared" si="65"/>
        <v>45291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0">
        <f t="shared" si="65"/>
        <v>45291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0">
        <f t="shared" si="65"/>
        <v>45291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0">
        <f t="shared" si="65"/>
        <v>45291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0">
        <f t="shared" si="65"/>
        <v>45291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0">
        <f t="shared" si="65"/>
        <v>45291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0">
        <f t="shared" si="65"/>
        <v>45291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0">
        <f t="shared" si="65"/>
        <v>45291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0">
        <f t="shared" si="65"/>
        <v>45291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0">
        <f t="shared" si="65"/>
        <v>45291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0">
        <f t="shared" si="65"/>
        <v>45291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0">
        <f t="shared" si="65"/>
        <v>45291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0">
        <f t="shared" si="65"/>
        <v>45291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0">
        <f t="shared" si="65"/>
        <v>45291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0">
        <f t="shared" si="65"/>
        <v>45291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0">
        <f t="shared" si="65"/>
        <v>45291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0">
        <f t="shared" si="65"/>
        <v>45291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0">
        <f t="shared" si="65"/>
        <v>45291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0">
        <f t="shared" si="65"/>
        <v>45291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0">
        <f t="shared" si="65"/>
        <v>45291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0">
        <f t="shared" si="65"/>
        <v>45291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0">
        <f t="shared" si="65"/>
        <v>45291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0">
        <f t="shared" si="65"/>
        <v>45291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0">
        <f t="shared" si="65"/>
        <v>45291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0">
        <f t="shared" si="65"/>
        <v>45291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0">
        <f t="shared" si="65"/>
        <v>45291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0">
        <f t="shared" si="65"/>
        <v>45291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0">
        <f t="shared" si="65"/>
        <v>45291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0">
        <f t="shared" si="65"/>
        <v>45291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0">
        <f t="shared" si="65"/>
        <v>45291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0">
        <f t="shared" si="65"/>
        <v>45291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0">
        <f t="shared" si="65"/>
        <v>45291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0">
        <f t="shared" si="65"/>
        <v>45291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0">
        <f t="shared" si="65"/>
        <v>45291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0">
        <f t="shared" si="65"/>
        <v>45291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0">
        <f t="shared" si="65"/>
        <v>45291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0">
        <f t="shared" si="65"/>
        <v>45291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0">
        <f t="shared" si="65"/>
        <v>45291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0">
        <f t="shared" si="65"/>
        <v>45291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0">
        <f t="shared" si="65"/>
        <v>45291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0">
        <f t="shared" si="65"/>
        <v>45291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0">
        <f t="shared" si="65"/>
        <v>45291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0">
        <f t="shared" si="65"/>
        <v>45291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0">
        <f t="shared" si="65"/>
        <v>45291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0">
        <f aca="true" t="shared" si="68" ref="C1168:C1195">endDate</f>
        <v>45291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0">
        <f t="shared" si="68"/>
        <v>45291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0">
        <f t="shared" si="68"/>
        <v>45291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0">
        <f t="shared" si="68"/>
        <v>45291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0">
        <f t="shared" si="68"/>
        <v>45291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0">
        <f t="shared" si="68"/>
        <v>45291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0">
        <f t="shared" si="68"/>
        <v>45291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0">
        <f t="shared" si="68"/>
        <v>45291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0">
        <f t="shared" si="68"/>
        <v>45291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0">
        <f t="shared" si="68"/>
        <v>45291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0">
        <f t="shared" si="68"/>
        <v>45291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0">
        <f t="shared" si="68"/>
        <v>45291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0">
        <f t="shared" si="68"/>
        <v>45291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0">
        <f t="shared" si="68"/>
        <v>45291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0">
        <f t="shared" si="68"/>
        <v>45291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0">
        <f t="shared" si="68"/>
        <v>45291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0">
        <f t="shared" si="68"/>
        <v>45291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0">
        <f t="shared" si="68"/>
        <v>45291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0">
        <f t="shared" si="68"/>
        <v>45291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0">
        <f t="shared" si="68"/>
        <v>45291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0">
        <f t="shared" si="68"/>
        <v>45291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0">
        <f t="shared" si="68"/>
        <v>45291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0">
        <f t="shared" si="68"/>
        <v>45291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0">
        <f t="shared" si="68"/>
        <v>45291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0">
        <f t="shared" si="68"/>
        <v>45291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0">
        <f t="shared" si="68"/>
        <v>45291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0">
        <f t="shared" si="68"/>
        <v>45291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0">
        <f t="shared" si="68"/>
        <v>45291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0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0">
        <f t="shared" si="71"/>
        <v>45291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0">
        <f t="shared" si="71"/>
        <v>45291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0">
        <f t="shared" si="71"/>
        <v>45291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0">
        <f t="shared" si="71"/>
        <v>45291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0">
        <f t="shared" si="71"/>
        <v>45291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0">
        <f t="shared" si="71"/>
        <v>45291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0">
        <f t="shared" si="71"/>
        <v>45291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0">
        <f t="shared" si="71"/>
        <v>45291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0">
        <f t="shared" si="71"/>
        <v>45291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0">
        <f t="shared" si="71"/>
        <v>45291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0">
        <f t="shared" si="71"/>
        <v>45291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0">
        <f t="shared" si="71"/>
        <v>45291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0">
        <f t="shared" si="71"/>
        <v>45291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0">
        <f t="shared" si="71"/>
        <v>45291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0">
        <f t="shared" si="71"/>
        <v>45291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0">
        <f t="shared" si="71"/>
        <v>45291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0">
        <f t="shared" si="71"/>
        <v>45291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0">
        <f t="shared" si="71"/>
        <v>45291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0">
        <f t="shared" si="71"/>
        <v>45291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0">
        <f t="shared" si="71"/>
        <v>45291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0">
        <f t="shared" si="71"/>
        <v>45291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0">
        <f t="shared" si="71"/>
        <v>45291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0">
        <f t="shared" si="71"/>
        <v>45291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0">
        <f t="shared" si="71"/>
        <v>45291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0">
        <f t="shared" si="71"/>
        <v>45291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0">
        <f t="shared" si="71"/>
        <v>45291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0">
        <f t="shared" si="71"/>
        <v>45291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0">
        <f t="shared" si="71"/>
        <v>45291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0">
        <f t="shared" si="71"/>
        <v>45291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0">
        <f t="shared" si="71"/>
        <v>45291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0">
        <f t="shared" si="71"/>
        <v>45291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0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0">
        <f t="shared" si="74"/>
        <v>45291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0">
        <f t="shared" si="74"/>
        <v>45291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0">
        <f t="shared" si="74"/>
        <v>45291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0">
        <f t="shared" si="74"/>
        <v>45291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0">
        <f t="shared" si="74"/>
        <v>45291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0">
        <f t="shared" si="74"/>
        <v>45291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0">
        <f t="shared" si="74"/>
        <v>45291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0">
        <f t="shared" si="74"/>
        <v>45291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0">
        <f t="shared" si="74"/>
        <v>45291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0">
        <f t="shared" si="74"/>
        <v>45291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0">
        <f t="shared" si="74"/>
        <v>45291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0">
        <f t="shared" si="74"/>
        <v>45291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0">
        <f t="shared" si="74"/>
        <v>45291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0">
        <f t="shared" si="74"/>
        <v>45291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0">
        <f t="shared" si="74"/>
        <v>45291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0">
        <f t="shared" si="74"/>
        <v>45291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0">
        <f t="shared" si="74"/>
        <v>45291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0">
        <f t="shared" si="74"/>
        <v>45291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0">
        <f t="shared" si="74"/>
        <v>45291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0">
        <f t="shared" si="74"/>
        <v>45291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0">
        <f t="shared" si="74"/>
        <v>45291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0">
        <f t="shared" si="74"/>
        <v>45291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0">
        <f t="shared" si="74"/>
        <v>45291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0">
        <f t="shared" si="74"/>
        <v>45291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0">
        <f t="shared" si="74"/>
        <v>45291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0">
        <f t="shared" si="74"/>
        <v>45291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0">
        <f t="shared" si="74"/>
        <v>45291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0">
        <f t="shared" si="74"/>
        <v>45291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0">
        <f t="shared" si="74"/>
        <v>45291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0">
        <f t="shared" si="74"/>
        <v>45291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0">
        <f t="shared" si="74"/>
        <v>45291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0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0">
        <f t="shared" si="77"/>
        <v>45291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0">
        <f t="shared" si="77"/>
        <v>45291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0">
        <f t="shared" si="77"/>
        <v>45291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0">
        <f t="shared" si="77"/>
        <v>45291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0">
        <f t="shared" si="77"/>
        <v>45291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0">
        <f t="shared" si="77"/>
        <v>45291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0">
        <f t="shared" si="77"/>
        <v>45291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0">
        <f t="shared" si="77"/>
        <v>45291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0">
        <f t="shared" si="77"/>
        <v>45291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0">
        <f t="shared" si="77"/>
        <v>45291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0">
        <f t="shared" si="77"/>
        <v>45291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0">
        <f t="shared" si="77"/>
        <v>45291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0">
        <f t="shared" si="77"/>
        <v>45291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0">
        <f t="shared" si="77"/>
        <v>45291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0">
        <f t="shared" si="77"/>
        <v>45291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0">
        <f t="shared" si="77"/>
        <v>45291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0">
        <f t="shared" si="77"/>
        <v>45291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0">
        <f t="shared" si="77"/>
        <v>45291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0">
        <f t="shared" si="77"/>
        <v>45291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0">
        <f t="shared" si="77"/>
        <v>45291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0">
        <f t="shared" si="77"/>
        <v>45291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0">
        <f t="shared" si="77"/>
        <v>45291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0">
        <f t="shared" si="77"/>
        <v>45291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0">
        <f t="shared" si="77"/>
        <v>45291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0">
        <f t="shared" si="77"/>
        <v>45291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0">
        <f t="shared" si="77"/>
        <v>45291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0">
        <f t="shared" si="77"/>
        <v>45291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0">
        <f t="shared" si="77"/>
        <v>45291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0">
        <f t="shared" si="77"/>
        <v>45291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0">
        <f t="shared" si="77"/>
        <v>45291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0">
        <f t="shared" si="77"/>
        <v>45291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0">
        <f t="shared" si="77"/>
        <v>45291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0">
        <f t="shared" si="77"/>
        <v>45291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0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0">
        <f t="shared" si="80"/>
        <v>45291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0">
        <f t="shared" si="80"/>
        <v>45291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0">
        <f t="shared" si="80"/>
        <v>45291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0">
        <f t="shared" si="80"/>
        <v>45291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0">
        <f t="shared" si="80"/>
        <v>45291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0">
        <f t="shared" si="80"/>
        <v>45291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0">
        <f t="shared" si="80"/>
        <v>45291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0">
        <f t="shared" si="80"/>
        <v>45291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0">
        <f t="shared" si="80"/>
        <v>45291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0">
        <f t="shared" si="80"/>
        <v>45291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0">
        <f t="shared" si="80"/>
        <v>45291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0">
        <f t="shared" si="80"/>
        <v>45291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0">
        <f t="shared" si="80"/>
        <v>45291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0">
        <f t="shared" si="80"/>
        <v>45291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0">
        <f t="shared" si="80"/>
        <v>45291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0">
        <f t="shared" si="80"/>
        <v>45291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0">
        <f t="shared" si="80"/>
        <v>45291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0">
        <f t="shared" si="80"/>
        <v>45291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0">
        <f t="shared" si="80"/>
        <v>45291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0">
        <f t="shared" si="80"/>
        <v>45291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0">
        <f t="shared" si="80"/>
        <v>45291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0">
        <f t="shared" si="80"/>
        <v>45291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0">
        <f t="shared" si="80"/>
        <v>45291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0">
        <f t="shared" si="80"/>
        <v>45291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0">
        <f t="shared" si="80"/>
        <v>45291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0">
        <f t="shared" si="80"/>
        <v>45291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0">
        <f t="shared" si="80"/>
        <v>45291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0">
        <f t="shared" si="80"/>
        <v>45291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0">
        <f t="shared" si="80"/>
        <v>45291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0">
        <f t="shared" si="80"/>
        <v>45291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0">
        <f t="shared" si="80"/>
        <v>45291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0">
        <f t="shared" si="80"/>
        <v>45291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0">
        <f t="shared" si="80"/>
        <v>45291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0">
        <f t="shared" si="80"/>
        <v>45291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0">
        <f t="shared" si="80"/>
        <v>45291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0">
        <f t="shared" si="80"/>
        <v>45291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0">
        <f t="shared" si="80"/>
        <v>45291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0">
        <f t="shared" si="80"/>
        <v>45291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0">
        <f t="shared" si="80"/>
        <v>45291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45379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Пенка Георгиева-Хигинс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45291</v>
      </c>
    </row>
    <row r="11" spans="1:2" ht="15.75">
      <c r="A11" s="7" t="s">
        <v>975</v>
      </c>
      <c r="B11" s="577">
        <v>45379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5">
        <v>8325</v>
      </c>
      <c r="D21" s="475">
        <v>8325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18937</v>
      </c>
      <c r="H22" s="613">
        <f>SUM(H23:H25)</f>
        <v>18937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27878</v>
      </c>
      <c r="H26" s="597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-21528</v>
      </c>
      <c r="H28" s="595">
        <f>SUM(H29:H31)</f>
        <v>-21407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1438</v>
      </c>
      <c r="H29" s="197">
        <v>1438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-22966</v>
      </c>
      <c r="H30" s="197">
        <v>-22845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-105</v>
      </c>
      <c r="H33" s="197">
        <v>-121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-21633</v>
      </c>
      <c r="H34" s="597">
        <f>H28+H32+H33</f>
        <v>-21528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8345</v>
      </c>
      <c r="H37" s="599">
        <f>H26+H18+H34</f>
        <v>8450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8325</v>
      </c>
      <c r="D56" s="601">
        <f>D20+D21+D22+D28+D33+D46+D52+D54+D55</f>
        <v>8325</v>
      </c>
      <c r="E56" s="100" t="s">
        <v>850</v>
      </c>
      <c r="F56" s="99" t="s">
        <v>172</v>
      </c>
      <c r="G56" s="598">
        <f>G50+G52+G53+G54+G55</f>
        <v>0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26</v>
      </c>
      <c r="H61" s="595">
        <f>SUM(H62:H68)</f>
        <v>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>
        <v>2</v>
      </c>
      <c r="E64" s="89" t="s">
        <v>199</v>
      </c>
      <c r="F64" s="93" t="s">
        <v>200</v>
      </c>
      <c r="G64" s="197">
        <v>21</v>
      </c>
      <c r="H64" s="196">
        <v>9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26</v>
      </c>
      <c r="H71" s="597">
        <f>H59+H60+H61+H69+H70</f>
        <v>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6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0</v>
      </c>
      <c r="D76" s="597">
        <f>SUM(D68:D75)</f>
        <v>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26</v>
      </c>
      <c r="H79" s="599">
        <f>H71+H73+H75+H77</f>
        <v>9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46</v>
      </c>
      <c r="D89" s="197">
        <v>132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46</v>
      </c>
      <c r="D92" s="597">
        <f>SUM(D88:D91)</f>
        <v>132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46</v>
      </c>
      <c r="D94" s="601">
        <f>D65+D76+D85+D92+D93</f>
        <v>134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8371</v>
      </c>
      <c r="D95" s="603">
        <f>D94+D56</f>
        <v>8459</v>
      </c>
      <c r="E95" s="229" t="s">
        <v>941</v>
      </c>
      <c r="F95" s="488" t="s">
        <v>268</v>
      </c>
      <c r="G95" s="602">
        <f>G37+G40+G56+G79</f>
        <v>8371</v>
      </c>
      <c r="H95" s="603">
        <f>H37+H40+H56+H79</f>
        <v>8459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24">
        <f>pdeReportingDate</f>
        <v>45379</v>
      </c>
      <c r="C98" s="724"/>
      <c r="D98" s="724"/>
      <c r="E98" s="724"/>
      <c r="F98" s="724"/>
      <c r="G98" s="724"/>
      <c r="H98" s="72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5" t="str">
        <f>authorName</f>
        <v>Пенка Георгиева-Хигинс</v>
      </c>
      <c r="C100" s="725"/>
      <c r="D100" s="725"/>
      <c r="E100" s="725"/>
      <c r="F100" s="725"/>
      <c r="G100" s="725"/>
      <c r="H100" s="72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6"/>
      <c r="C102" s="726"/>
      <c r="D102" s="726"/>
      <c r="E102" s="726"/>
      <c r="F102" s="726"/>
      <c r="G102" s="726"/>
      <c r="H102" s="726"/>
    </row>
    <row r="103" spans="1:13" ht="21.75" customHeight="1">
      <c r="A103" s="695"/>
      <c r="B103" s="727" t="str">
        <f>Начална!B17</f>
        <v>Румен Горанов Цонков</v>
      </c>
      <c r="C103" s="723"/>
      <c r="D103" s="723"/>
      <c r="E103" s="723"/>
      <c r="M103" s="98"/>
    </row>
    <row r="104" spans="1:5" ht="21.75" customHeight="1">
      <c r="A104" s="695"/>
      <c r="B104" s="723"/>
      <c r="C104" s="723"/>
      <c r="D104" s="723"/>
      <c r="E104" s="723"/>
    </row>
    <row r="105" spans="1:13" ht="21.75" customHeight="1">
      <c r="A105" s="695"/>
      <c r="B105" s="723"/>
      <c r="C105" s="723"/>
      <c r="D105" s="723"/>
      <c r="E105" s="723"/>
      <c r="M105" s="98"/>
    </row>
    <row r="106" spans="1:5" ht="21.75" customHeight="1">
      <c r="A106" s="695"/>
      <c r="B106" s="723"/>
      <c r="C106" s="723"/>
      <c r="D106" s="723"/>
      <c r="E106" s="723"/>
    </row>
    <row r="107" spans="1:13" ht="21.75" customHeight="1">
      <c r="A107" s="695"/>
      <c r="B107" s="723"/>
      <c r="C107" s="723"/>
      <c r="D107" s="723"/>
      <c r="E107" s="723"/>
      <c r="M107" s="98"/>
    </row>
    <row r="108" spans="1:5" ht="21.75" customHeight="1">
      <c r="A108" s="695"/>
      <c r="B108" s="723"/>
      <c r="C108" s="723"/>
      <c r="D108" s="723"/>
      <c r="E108" s="723"/>
    </row>
    <row r="109" spans="1:13" ht="21.75" customHeight="1">
      <c r="A109" s="695"/>
      <c r="B109" s="723"/>
      <c r="C109" s="723"/>
      <c r="D109" s="723"/>
      <c r="E109" s="72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66</v>
      </c>
      <c r="D13" s="315">
        <v>57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>
        <v>32</v>
      </c>
      <c r="H14" s="316"/>
    </row>
    <row r="15" spans="1:8" ht="15.75">
      <c r="A15" s="194" t="s">
        <v>287</v>
      </c>
      <c r="B15" s="190" t="s">
        <v>288</v>
      </c>
      <c r="C15" s="315">
        <v>62</v>
      </c>
      <c r="D15" s="315">
        <v>56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8</v>
      </c>
      <c r="D16" s="315">
        <v>7</v>
      </c>
      <c r="E16" s="236" t="s">
        <v>52</v>
      </c>
      <c r="F16" s="264" t="s">
        <v>292</v>
      </c>
      <c r="G16" s="627">
        <f>SUM(G12:G15)</f>
        <v>32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/>
      <c r="D19" s="315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136</v>
      </c>
      <c r="D22" s="628">
        <f>SUM(D12:D18)+D19</f>
        <v>120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/>
      <c r="D25" s="316"/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6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>
        <v>1</v>
      </c>
      <c r="D27" s="315">
        <v>1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</v>
      </c>
      <c r="D29" s="628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137</v>
      </c>
      <c r="D31" s="634">
        <f>D29+D22</f>
        <v>121</v>
      </c>
      <c r="E31" s="251" t="s">
        <v>824</v>
      </c>
      <c r="F31" s="266" t="s">
        <v>331</v>
      </c>
      <c r="G31" s="253">
        <f>G16+G18+G27</f>
        <v>32</v>
      </c>
      <c r="H31" s="254">
        <f>H16+H18+H27</f>
        <v>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105</v>
      </c>
      <c r="H33" s="628">
        <f>IF((D31-H31)&gt;0,D31-H31,0)</f>
        <v>121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137</v>
      </c>
      <c r="D36" s="636">
        <f>D31-D34+D35</f>
        <v>121</v>
      </c>
      <c r="E36" s="262" t="s">
        <v>346</v>
      </c>
      <c r="F36" s="256" t="s">
        <v>347</v>
      </c>
      <c r="G36" s="267">
        <f>G35-G34+G31</f>
        <v>32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105</v>
      </c>
      <c r="H37" s="254">
        <f>IF((D36-H36)&gt;0,D36-H36,0)</f>
        <v>121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105</v>
      </c>
      <c r="H42" s="244">
        <f>IF(H37&gt;0,IF(D38+H37&lt;0,0,D38+H37),IF(D37-D38&lt;0,D38-D37,0))</f>
        <v>121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105</v>
      </c>
      <c r="H44" s="268">
        <f>IF(D42=0,IF(H42-H43&gt;0,H42-H43+D43,0),IF(D42-D43&lt;0,D43-D42+H43,0))</f>
        <v>121</v>
      </c>
    </row>
    <row r="45" spans="1:8" ht="16.5" thickBot="1">
      <c r="A45" s="270" t="s">
        <v>371</v>
      </c>
      <c r="B45" s="271" t="s">
        <v>372</v>
      </c>
      <c r="C45" s="629">
        <f>C36+C38+C42</f>
        <v>137</v>
      </c>
      <c r="D45" s="630">
        <f>D36+D38+D42</f>
        <v>121</v>
      </c>
      <c r="E45" s="270" t="s">
        <v>373</v>
      </c>
      <c r="F45" s="272" t="s">
        <v>374</v>
      </c>
      <c r="G45" s="629">
        <f>G42+G36</f>
        <v>137</v>
      </c>
      <c r="H45" s="630">
        <f>H42+H36</f>
        <v>121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28" t="s">
        <v>976</v>
      </c>
      <c r="B47" s="728"/>
      <c r="C47" s="728"/>
      <c r="D47" s="728"/>
      <c r="E47" s="72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24">
        <f>pdeReportingDate</f>
        <v>45379</v>
      </c>
      <c r="C50" s="724"/>
      <c r="D50" s="724"/>
      <c r="E50" s="724"/>
      <c r="F50" s="724"/>
      <c r="G50" s="724"/>
      <c r="H50" s="72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5" t="str">
        <f>authorName</f>
        <v>Пенка Георгиева-Хигинс</v>
      </c>
      <c r="C52" s="725"/>
      <c r="D52" s="725"/>
      <c r="E52" s="725"/>
      <c r="F52" s="725"/>
      <c r="G52" s="725"/>
      <c r="H52" s="72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6"/>
      <c r="C54" s="726"/>
      <c r="D54" s="726"/>
      <c r="E54" s="726"/>
      <c r="F54" s="726"/>
      <c r="G54" s="726"/>
      <c r="H54" s="726"/>
    </row>
    <row r="55" spans="1:8" ht="15.75" customHeight="1">
      <c r="A55" s="695"/>
      <c r="B55" s="727" t="str">
        <f>Начална!B17</f>
        <v>Румен Горанов Цонков</v>
      </c>
      <c r="C55" s="723"/>
      <c r="D55" s="723"/>
      <c r="E55" s="723"/>
      <c r="F55" s="573"/>
      <c r="G55" s="45"/>
      <c r="H55" s="42"/>
    </row>
    <row r="56" spans="1:8" ht="15.75" customHeight="1">
      <c r="A56" s="695"/>
      <c r="B56" s="723"/>
      <c r="C56" s="723"/>
      <c r="D56" s="723"/>
      <c r="E56" s="723"/>
      <c r="F56" s="573"/>
      <c r="G56" s="45"/>
      <c r="H56" s="42"/>
    </row>
    <row r="57" spans="1:8" ht="15.75" customHeight="1">
      <c r="A57" s="695"/>
      <c r="B57" s="723"/>
      <c r="C57" s="723"/>
      <c r="D57" s="723"/>
      <c r="E57" s="723"/>
      <c r="F57" s="573"/>
      <c r="G57" s="45"/>
      <c r="H57" s="42"/>
    </row>
    <row r="58" spans="1:8" ht="15.75" customHeight="1">
      <c r="A58" s="695"/>
      <c r="B58" s="723"/>
      <c r="C58" s="723"/>
      <c r="D58" s="723"/>
      <c r="E58" s="723"/>
      <c r="F58" s="573"/>
      <c r="G58" s="45"/>
      <c r="H58" s="42"/>
    </row>
    <row r="59" spans="1:8" ht="15.75">
      <c r="A59" s="695"/>
      <c r="B59" s="723"/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38</v>
      </c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-55</v>
      </c>
      <c r="D12" s="197">
        <v>-55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-70</v>
      </c>
      <c r="D14" s="197">
        <v>-63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7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-85</v>
      </c>
      <c r="D21" s="658">
        <f>SUM(D11:D20)</f>
        <v>-117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-85</v>
      </c>
      <c r="D44" s="307">
        <f>D43+D33+D21</f>
        <v>-117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131</v>
      </c>
      <c r="D45" s="308">
        <v>249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46</v>
      </c>
      <c r="D46" s="310">
        <f>D45+D44</f>
        <v>132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29" t="s">
        <v>972</v>
      </c>
      <c r="B51" s="729"/>
      <c r="C51" s="729"/>
      <c r="D51" s="72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24">
        <f>pdeReportingDate</f>
        <v>45379</v>
      </c>
      <c r="C54" s="724"/>
      <c r="D54" s="724"/>
      <c r="E54" s="724"/>
      <c r="F54" s="696"/>
      <c r="G54" s="696"/>
      <c r="H54" s="696"/>
      <c r="M54" s="98"/>
    </row>
    <row r="55" spans="1:13" s="42" customFormat="1" ht="15.75">
      <c r="A55" s="693"/>
      <c r="B55" s="724"/>
      <c r="C55" s="724"/>
      <c r="D55" s="724"/>
      <c r="E55" s="724"/>
      <c r="F55" s="52"/>
      <c r="G55" s="52"/>
      <c r="H55" s="52"/>
      <c r="M55" s="98"/>
    </row>
    <row r="56" spans="1:8" s="42" customFormat="1" ht="15.75">
      <c r="A56" s="694" t="s">
        <v>8</v>
      </c>
      <c r="B56" s="725" t="str">
        <f>authorName</f>
        <v>Пенка Георгиева-Хигинс</v>
      </c>
      <c r="C56" s="725"/>
      <c r="D56" s="725"/>
      <c r="E56" s="725"/>
      <c r="F56" s="80"/>
      <c r="G56" s="80"/>
      <c r="H56" s="80"/>
    </row>
    <row r="57" spans="1:8" s="42" customFormat="1" ht="15.75">
      <c r="A57" s="694"/>
      <c r="B57" s="725"/>
      <c r="C57" s="725"/>
      <c r="D57" s="725"/>
      <c r="E57" s="725"/>
      <c r="F57" s="80"/>
      <c r="G57" s="80"/>
      <c r="H57" s="80"/>
    </row>
    <row r="58" spans="1:8" s="42" customFormat="1" ht="15.75">
      <c r="A58" s="694" t="s">
        <v>920</v>
      </c>
      <c r="B58" s="725"/>
      <c r="C58" s="725"/>
      <c r="D58" s="725"/>
      <c r="E58" s="725"/>
      <c r="F58" s="80"/>
      <c r="G58" s="80"/>
      <c r="H58" s="80"/>
    </row>
    <row r="59" spans="1:8" s="191" customFormat="1" ht="15.75">
      <c r="A59" s="695"/>
      <c r="B59" s="727" t="str">
        <f>Начална!B17</f>
        <v>Румен Горанов Цонков</v>
      </c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695"/>
      <c r="B62" s="723"/>
      <c r="C62" s="723"/>
      <c r="D62" s="723"/>
      <c r="E62" s="723"/>
      <c r="F62" s="573"/>
      <c r="G62" s="45"/>
      <c r="H62" s="42"/>
    </row>
    <row r="63" spans="1:8" ht="15.75">
      <c r="A63" s="695"/>
      <c r="B63" s="723"/>
      <c r="C63" s="723"/>
      <c r="D63" s="723"/>
      <c r="E63" s="723"/>
      <c r="F63" s="573"/>
      <c r="G63" s="45"/>
      <c r="H63" s="42"/>
    </row>
    <row r="64" spans="1:8" ht="15.75">
      <c r="A64" s="695"/>
      <c r="B64" s="723"/>
      <c r="C64" s="723"/>
      <c r="D64" s="723"/>
      <c r="E64" s="723"/>
      <c r="F64" s="573"/>
      <c r="G64" s="45"/>
      <c r="H64" s="42"/>
    </row>
    <row r="65" spans="1:8" ht="15.75">
      <c r="A65" s="695"/>
      <c r="B65" s="723"/>
      <c r="C65" s="723"/>
      <c r="D65" s="723"/>
      <c r="E65" s="72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34" t="s">
        <v>453</v>
      </c>
      <c r="B8" s="737" t="s">
        <v>454</v>
      </c>
      <c r="C8" s="73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30" t="s">
        <v>460</v>
      </c>
      <c r="L8" s="730" t="s">
        <v>461</v>
      </c>
      <c r="M8" s="530"/>
      <c r="N8" s="531"/>
    </row>
    <row r="9" spans="1:14" s="532" customFormat="1" ht="31.5">
      <c r="A9" s="735"/>
      <c r="B9" s="738"/>
      <c r="C9" s="731"/>
      <c r="D9" s="733" t="s">
        <v>826</v>
      </c>
      <c r="E9" s="733" t="s">
        <v>456</v>
      </c>
      <c r="F9" s="534" t="s">
        <v>457</v>
      </c>
      <c r="G9" s="534"/>
      <c r="H9" s="534"/>
      <c r="I9" s="740" t="s">
        <v>458</v>
      </c>
      <c r="J9" s="740" t="s">
        <v>459</v>
      </c>
      <c r="K9" s="731"/>
      <c r="L9" s="731"/>
      <c r="M9" s="535" t="s">
        <v>825</v>
      </c>
      <c r="N9" s="531"/>
    </row>
    <row r="10" spans="1:14" s="532" customFormat="1" ht="31.5">
      <c r="A10" s="736"/>
      <c r="B10" s="739"/>
      <c r="C10" s="732"/>
      <c r="D10" s="733"/>
      <c r="E10" s="733"/>
      <c r="F10" s="533" t="s">
        <v>462</v>
      </c>
      <c r="G10" s="533" t="s">
        <v>463</v>
      </c>
      <c r="H10" s="533" t="s">
        <v>464</v>
      </c>
      <c r="I10" s="732"/>
      <c r="J10" s="732"/>
      <c r="K10" s="732"/>
      <c r="L10" s="73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8941</v>
      </c>
      <c r="E13" s="583">
        <f>'1-Баланс'!H21</f>
        <v>0</v>
      </c>
      <c r="F13" s="583">
        <f>'1-Баланс'!H23</f>
        <v>18937</v>
      </c>
      <c r="G13" s="583">
        <f>'1-Баланс'!H24</f>
        <v>0</v>
      </c>
      <c r="H13" s="584"/>
      <c r="I13" s="583">
        <f>'1-Баланс'!H29+'1-Баланс'!H32</f>
        <v>1438</v>
      </c>
      <c r="J13" s="583">
        <f>'1-Баланс'!H30+'1-Баланс'!H33</f>
        <v>-22966</v>
      </c>
      <c r="K13" s="584"/>
      <c r="L13" s="583">
        <f>SUM(C13:K13)</f>
        <v>8450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8941</v>
      </c>
      <c r="E17" s="652">
        <f t="shared" si="2"/>
        <v>0</v>
      </c>
      <c r="F17" s="652">
        <f t="shared" si="2"/>
        <v>18937</v>
      </c>
      <c r="G17" s="652">
        <f t="shared" si="2"/>
        <v>0</v>
      </c>
      <c r="H17" s="652">
        <f t="shared" si="2"/>
        <v>0</v>
      </c>
      <c r="I17" s="652">
        <f t="shared" si="2"/>
        <v>1438</v>
      </c>
      <c r="J17" s="652">
        <f t="shared" si="2"/>
        <v>-22966</v>
      </c>
      <c r="K17" s="652">
        <f t="shared" si="2"/>
        <v>0</v>
      </c>
      <c r="L17" s="583">
        <f t="shared" si="1"/>
        <v>8450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-105</v>
      </c>
      <c r="K18" s="584"/>
      <c r="L18" s="583">
        <f t="shared" si="1"/>
        <v>-105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8941</v>
      </c>
      <c r="E31" s="652">
        <f t="shared" si="6"/>
        <v>0</v>
      </c>
      <c r="F31" s="652">
        <f t="shared" si="6"/>
        <v>18937</v>
      </c>
      <c r="G31" s="652">
        <f t="shared" si="6"/>
        <v>0</v>
      </c>
      <c r="H31" s="652">
        <f t="shared" si="6"/>
        <v>0</v>
      </c>
      <c r="I31" s="652">
        <f t="shared" si="6"/>
        <v>1438</v>
      </c>
      <c r="J31" s="652">
        <f t="shared" si="6"/>
        <v>-23071</v>
      </c>
      <c r="K31" s="652">
        <f t="shared" si="6"/>
        <v>0</v>
      </c>
      <c r="L31" s="583">
        <f t="shared" si="1"/>
        <v>8345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8941</v>
      </c>
      <c r="E34" s="586">
        <f t="shared" si="7"/>
        <v>0</v>
      </c>
      <c r="F34" s="586">
        <f t="shared" si="7"/>
        <v>18937</v>
      </c>
      <c r="G34" s="586">
        <f t="shared" si="7"/>
        <v>0</v>
      </c>
      <c r="H34" s="586">
        <f t="shared" si="7"/>
        <v>0</v>
      </c>
      <c r="I34" s="586">
        <f t="shared" si="7"/>
        <v>1438</v>
      </c>
      <c r="J34" s="586">
        <f t="shared" si="7"/>
        <v>-23071</v>
      </c>
      <c r="K34" s="586">
        <f t="shared" si="7"/>
        <v>0</v>
      </c>
      <c r="L34" s="650">
        <f t="shared" si="1"/>
        <v>8345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24">
        <f>pdeReportingDate</f>
        <v>45379</v>
      </c>
      <c r="C38" s="724"/>
      <c r="D38" s="724"/>
      <c r="E38" s="724"/>
      <c r="F38" s="724"/>
      <c r="G38" s="724"/>
      <c r="H38" s="72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5" t="str">
        <f>authorName</f>
        <v>Пенка Георгиева-Хигинс</v>
      </c>
      <c r="C40" s="725"/>
      <c r="D40" s="725"/>
      <c r="E40" s="725"/>
      <c r="F40" s="725"/>
      <c r="G40" s="725"/>
      <c r="H40" s="72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6"/>
      <c r="C42" s="726"/>
      <c r="D42" s="726"/>
      <c r="E42" s="726"/>
      <c r="F42" s="726"/>
      <c r="G42" s="726"/>
      <c r="H42" s="726"/>
      <c r="M42" s="169"/>
    </row>
    <row r="43" spans="1:13" ht="15.75">
      <c r="A43" s="695"/>
      <c r="B43" s="727" t="str">
        <f>Начална!B17</f>
        <v>Румен Горанов Цонков</v>
      </c>
      <c r="C43" s="723"/>
      <c r="D43" s="723"/>
      <c r="E43" s="723"/>
      <c r="F43" s="573"/>
      <c r="G43" s="45"/>
      <c r="H43" s="42"/>
      <c r="M43" s="169"/>
    </row>
    <row r="44" spans="1:13" ht="15.75">
      <c r="A44" s="695"/>
      <c r="B44" s="723"/>
      <c r="C44" s="723"/>
      <c r="D44" s="723"/>
      <c r="E44" s="723"/>
      <c r="F44" s="573"/>
      <c r="G44" s="45"/>
      <c r="H44" s="42"/>
      <c r="M44" s="169"/>
    </row>
    <row r="45" spans="1:13" ht="15.75">
      <c r="A45" s="695"/>
      <c r="B45" s="723"/>
      <c r="C45" s="723"/>
      <c r="D45" s="723"/>
      <c r="E45" s="723"/>
      <c r="F45" s="573"/>
      <c r="G45" s="45"/>
      <c r="H45" s="42"/>
      <c r="M45" s="169"/>
    </row>
    <row r="46" spans="1:13" ht="15.75">
      <c r="A46" s="695"/>
      <c r="B46" s="723"/>
      <c r="C46" s="723"/>
      <c r="D46" s="723"/>
      <c r="E46" s="723"/>
      <c r="F46" s="573"/>
      <c r="G46" s="45"/>
      <c r="H46" s="42"/>
      <c r="M46" s="169"/>
    </row>
    <row r="47" spans="1:13" ht="15.75">
      <c r="A47" s="695"/>
      <c r="B47" s="723"/>
      <c r="C47" s="723"/>
      <c r="D47" s="723"/>
      <c r="E47" s="723"/>
      <c r="F47" s="573"/>
      <c r="G47" s="45"/>
      <c r="H47" s="42"/>
      <c r="M47" s="169"/>
    </row>
    <row r="48" spans="1:13" ht="15.75">
      <c r="A48" s="695"/>
      <c r="B48" s="723"/>
      <c r="C48" s="723"/>
      <c r="D48" s="723"/>
      <c r="E48" s="723"/>
      <c r="F48" s="573"/>
      <c r="G48" s="45"/>
      <c r="H48" s="42"/>
      <c r="M48" s="169"/>
    </row>
    <row r="49" spans="1:13" ht="15.75">
      <c r="A49" s="695"/>
      <c r="B49" s="723"/>
      <c r="C49" s="723"/>
      <c r="D49" s="723"/>
      <c r="E49" s="72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24">
        <f>pdeReportingDate</f>
        <v>45379</v>
      </c>
      <c r="C151" s="724"/>
      <c r="D151" s="724"/>
      <c r="E151" s="724"/>
      <c r="F151" s="724"/>
      <c r="G151" s="724"/>
      <c r="H151" s="72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5" t="str">
        <f>authorName</f>
        <v>Пенка Георгиева-Хигинс</v>
      </c>
      <c r="C153" s="725"/>
      <c r="D153" s="725"/>
      <c r="E153" s="725"/>
      <c r="F153" s="725"/>
      <c r="G153" s="725"/>
      <c r="H153" s="72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6"/>
      <c r="C155" s="726"/>
      <c r="D155" s="726"/>
      <c r="E155" s="726"/>
      <c r="F155" s="726"/>
      <c r="G155" s="726"/>
      <c r="H155" s="726"/>
    </row>
    <row r="156" spans="1:8" ht="15.75">
      <c r="A156" s="695"/>
      <c r="B156" s="723" t="s">
        <v>977</v>
      </c>
      <c r="C156" s="723"/>
      <c r="D156" s="723"/>
      <c r="E156" s="723"/>
      <c r="F156" s="573"/>
      <c r="G156" s="45"/>
      <c r="H156" s="42"/>
    </row>
    <row r="157" spans="1:8" ht="15.75">
      <c r="A157" s="695"/>
      <c r="B157" s="723" t="s">
        <v>977</v>
      </c>
      <c r="C157" s="723"/>
      <c r="D157" s="723"/>
      <c r="E157" s="723"/>
      <c r="F157" s="573"/>
      <c r="G157" s="45"/>
      <c r="H157" s="42"/>
    </row>
    <row r="158" spans="1:8" ht="15.75">
      <c r="A158" s="695"/>
      <c r="B158" s="723" t="s">
        <v>977</v>
      </c>
      <c r="C158" s="723"/>
      <c r="D158" s="723"/>
      <c r="E158" s="723"/>
      <c r="F158" s="573"/>
      <c r="G158" s="45"/>
      <c r="H158" s="42"/>
    </row>
    <row r="159" spans="1:8" ht="15.75">
      <c r="A159" s="695"/>
      <c r="B159" s="723" t="s">
        <v>977</v>
      </c>
      <c r="C159" s="723"/>
      <c r="D159" s="723"/>
      <c r="E159" s="723"/>
      <c r="F159" s="573"/>
      <c r="G159" s="45"/>
      <c r="H159" s="42"/>
    </row>
    <row r="160" spans="1:8" ht="15.75">
      <c r="A160" s="695"/>
      <c r="B160" s="723"/>
      <c r="C160" s="723"/>
      <c r="D160" s="723"/>
      <c r="E160" s="723"/>
      <c r="F160" s="573"/>
      <c r="G160" s="45"/>
      <c r="H160" s="42"/>
    </row>
    <row r="161" spans="1:8" ht="15.75">
      <c r="A161" s="695"/>
      <c r="B161" s="723"/>
      <c r="C161" s="723"/>
      <c r="D161" s="723"/>
      <c r="E161" s="723"/>
      <c r="F161" s="573"/>
      <c r="G161" s="45"/>
      <c r="H161" s="42"/>
    </row>
    <row r="162" spans="1:8" ht="15.75">
      <c r="A162" s="695"/>
      <c r="B162" s="723"/>
      <c r="C162" s="723"/>
      <c r="D162" s="723"/>
      <c r="E162" s="72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5" t="s">
        <v>453</v>
      </c>
      <c r="B7" s="746"/>
      <c r="C7" s="74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4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41" t="s">
        <v>513</v>
      </c>
      <c r="R7" s="743" t="s">
        <v>514</v>
      </c>
    </row>
    <row r="8" spans="1:18" s="128" customFormat="1" ht="66.75" customHeight="1">
      <c r="A8" s="747"/>
      <c r="B8" s="748"/>
      <c r="C8" s="75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2"/>
      <c r="R8" s="74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8325</v>
      </c>
      <c r="E20" s="327"/>
      <c r="F20" s="327"/>
      <c r="G20" s="328">
        <f t="shared" si="2"/>
        <v>8325</v>
      </c>
      <c r="H20" s="327"/>
      <c r="I20" s="327"/>
      <c r="J20" s="328">
        <f t="shared" si="3"/>
        <v>8325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8325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8325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8325</v>
      </c>
      <c r="H43" s="348">
        <f t="shared" si="11"/>
        <v>0</v>
      </c>
      <c r="I43" s="348">
        <f t="shared" si="11"/>
        <v>0</v>
      </c>
      <c r="J43" s="348">
        <f t="shared" si="11"/>
        <v>8325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8325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24">
        <f>pdeReportingDate</f>
        <v>45379</v>
      </c>
      <c r="D46" s="724"/>
      <c r="E46" s="724"/>
      <c r="F46" s="724"/>
      <c r="G46" s="724"/>
      <c r="H46" s="724"/>
      <c r="I46" s="724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25" t="str">
        <f>authorName</f>
        <v>Пенка Георгиева-Хигинс</v>
      </c>
      <c r="D48" s="725"/>
      <c r="E48" s="725"/>
      <c r="F48" s="725"/>
      <c r="G48" s="725"/>
      <c r="H48" s="725"/>
      <c r="I48" s="725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26"/>
      <c r="D50" s="726"/>
      <c r="E50" s="726"/>
      <c r="F50" s="726"/>
      <c r="G50" s="726"/>
      <c r="H50" s="726"/>
      <c r="I50" s="726"/>
    </row>
    <row r="51" spans="2:9" ht="15.75">
      <c r="B51" s="695"/>
      <c r="C51" s="727" t="str">
        <f>Начална!B17</f>
        <v>Румен Горанов Цонков</v>
      </c>
      <c r="D51" s="723"/>
      <c r="E51" s="723"/>
      <c r="F51" s="723"/>
      <c r="G51" s="573"/>
      <c r="H51" s="45"/>
      <c r="I51" s="42"/>
    </row>
    <row r="52" spans="2:9" ht="15.75">
      <c r="B52" s="695"/>
      <c r="C52" s="723"/>
      <c r="D52" s="723"/>
      <c r="E52" s="723"/>
      <c r="F52" s="723"/>
      <c r="G52" s="573"/>
      <c r="H52" s="45"/>
      <c r="I52" s="42"/>
    </row>
    <row r="53" spans="2:9" ht="15.75">
      <c r="B53" s="695"/>
      <c r="C53" s="723"/>
      <c r="D53" s="723"/>
      <c r="E53" s="723"/>
      <c r="F53" s="723"/>
      <c r="G53" s="573"/>
      <c r="H53" s="45"/>
      <c r="I53" s="42"/>
    </row>
    <row r="54" spans="2:9" ht="15.75">
      <c r="B54" s="695"/>
      <c r="C54" s="723"/>
      <c r="D54" s="723"/>
      <c r="E54" s="723"/>
      <c r="F54" s="723"/>
      <c r="G54" s="573"/>
      <c r="H54" s="45"/>
      <c r="I54" s="42"/>
    </row>
    <row r="55" spans="2:9" ht="15.75">
      <c r="B55" s="695"/>
      <c r="C55" s="723"/>
      <c r="D55" s="723"/>
      <c r="E55" s="723"/>
      <c r="F55" s="723"/>
      <c r="G55" s="573"/>
      <c r="H55" s="45"/>
      <c r="I55" s="42"/>
    </row>
    <row r="56" spans="2:9" ht="15.75">
      <c r="B56" s="695"/>
      <c r="C56" s="723"/>
      <c r="D56" s="723"/>
      <c r="E56" s="723"/>
      <c r="F56" s="723"/>
      <c r="G56" s="573"/>
      <c r="H56" s="45"/>
      <c r="I56" s="42"/>
    </row>
    <row r="57" spans="2:9" ht="15.75">
      <c r="B57" s="695"/>
      <c r="C57" s="723"/>
      <c r="D57" s="723"/>
      <c r="E57" s="723"/>
      <c r="F57" s="723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3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4" t="s">
        <v>453</v>
      </c>
      <c r="B8" s="756" t="s">
        <v>11</v>
      </c>
      <c r="C8" s="752" t="s">
        <v>587</v>
      </c>
      <c r="D8" s="364" t="s">
        <v>588</v>
      </c>
      <c r="E8" s="365"/>
      <c r="F8" s="127"/>
    </row>
    <row r="9" spans="1:6" s="128" customFormat="1" ht="15.75">
      <c r="A9" s="755"/>
      <c r="B9" s="757"/>
      <c r="C9" s="75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0</v>
      </c>
      <c r="D45" s="437">
        <f>D26+D30+D31+D33+D32+D34+D35+D40</f>
        <v>0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0</v>
      </c>
      <c r="D46" s="443">
        <f>D45+D23+D21+D11</f>
        <v>0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4" t="s">
        <v>453</v>
      </c>
      <c r="B50" s="756" t="s">
        <v>11</v>
      </c>
      <c r="C50" s="758" t="s">
        <v>658</v>
      </c>
      <c r="D50" s="364" t="s">
        <v>659</v>
      </c>
      <c r="E50" s="364"/>
      <c r="F50" s="760" t="s">
        <v>660</v>
      </c>
    </row>
    <row r="51" spans="1:6" s="128" customFormat="1" ht="18" customHeight="1">
      <c r="A51" s="755"/>
      <c r="B51" s="757"/>
      <c r="C51" s="759"/>
      <c r="D51" s="130" t="s">
        <v>589</v>
      </c>
      <c r="E51" s="130" t="s">
        <v>590</v>
      </c>
      <c r="F51" s="76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26</v>
      </c>
      <c r="D87" s="134">
        <f>SUM(D88:D92)+D96</f>
        <v>26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21</v>
      </c>
      <c r="D89" s="197">
        <v>21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26</v>
      </c>
      <c r="D98" s="432">
        <f>D87+D82+D77+D73+D97</f>
        <v>26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26</v>
      </c>
      <c r="D99" s="426">
        <f>D98+D70+D68</f>
        <v>26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1" t="s">
        <v>841</v>
      </c>
      <c r="B109" s="751"/>
      <c r="C109" s="751"/>
      <c r="D109" s="751"/>
      <c r="E109" s="751"/>
      <c r="F109" s="75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24">
        <f>pdeReportingDate</f>
        <v>45379</v>
      </c>
      <c r="C111" s="724"/>
      <c r="D111" s="724"/>
      <c r="E111" s="724"/>
      <c r="F111" s="724"/>
      <c r="G111" s="52"/>
      <c r="H111" s="52"/>
    </row>
    <row r="112" spans="1:8" ht="15.75">
      <c r="A112" s="693"/>
      <c r="B112" s="724"/>
      <c r="C112" s="724"/>
      <c r="D112" s="724"/>
      <c r="E112" s="724"/>
      <c r="F112" s="724"/>
      <c r="G112" s="52"/>
      <c r="H112" s="52"/>
    </row>
    <row r="113" spans="1:8" ht="15.75">
      <c r="A113" s="694" t="s">
        <v>8</v>
      </c>
      <c r="B113" s="725" t="str">
        <f>authorName</f>
        <v>Пенка Георгиева-Хигинс</v>
      </c>
      <c r="C113" s="725"/>
      <c r="D113" s="725"/>
      <c r="E113" s="725"/>
      <c r="F113" s="725"/>
      <c r="G113" s="80"/>
      <c r="H113" s="80"/>
    </row>
    <row r="114" spans="1:8" ht="15.75">
      <c r="A114" s="694"/>
      <c r="B114" s="725"/>
      <c r="C114" s="725"/>
      <c r="D114" s="725"/>
      <c r="E114" s="725"/>
      <c r="F114" s="725"/>
      <c r="G114" s="80"/>
      <c r="H114" s="80"/>
    </row>
    <row r="115" spans="1:8" ht="15.75">
      <c r="A115" s="694" t="s">
        <v>920</v>
      </c>
      <c r="B115" s="726"/>
      <c r="C115" s="726"/>
      <c r="D115" s="726"/>
      <c r="E115" s="726"/>
      <c r="F115" s="726"/>
      <c r="G115" s="82"/>
      <c r="H115" s="82"/>
    </row>
    <row r="116" spans="1:8" ht="15.75" customHeight="1">
      <c r="A116" s="695"/>
      <c r="B116" s="727" t="str">
        <f>Начална!B17</f>
        <v>Румен Горанов Цонков</v>
      </c>
      <c r="C116" s="723"/>
      <c r="D116" s="723"/>
      <c r="E116" s="723"/>
      <c r="F116" s="723"/>
      <c r="G116" s="695"/>
      <c r="H116" s="695"/>
    </row>
    <row r="117" spans="1:8" ht="15.75" customHeight="1">
      <c r="A117" s="695"/>
      <c r="B117" s="723"/>
      <c r="C117" s="723"/>
      <c r="D117" s="723"/>
      <c r="E117" s="723"/>
      <c r="F117" s="723"/>
      <c r="G117" s="695"/>
      <c r="H117" s="695"/>
    </row>
    <row r="118" spans="1:8" ht="15.75" customHeight="1">
      <c r="A118" s="695"/>
      <c r="B118" s="723"/>
      <c r="C118" s="723"/>
      <c r="D118" s="723"/>
      <c r="E118" s="723"/>
      <c r="F118" s="723"/>
      <c r="G118" s="695"/>
      <c r="H118" s="695"/>
    </row>
    <row r="119" spans="1:8" ht="15.75" customHeight="1">
      <c r="A119" s="695"/>
      <c r="B119" s="723"/>
      <c r="C119" s="723"/>
      <c r="D119" s="723"/>
      <c r="E119" s="723"/>
      <c r="F119" s="723"/>
      <c r="G119" s="695"/>
      <c r="H119" s="695"/>
    </row>
    <row r="120" spans="1:8" ht="15.75">
      <c r="A120" s="695"/>
      <c r="B120" s="723"/>
      <c r="C120" s="723"/>
      <c r="D120" s="723"/>
      <c r="E120" s="723"/>
      <c r="F120" s="723"/>
      <c r="G120" s="695"/>
      <c r="H120" s="695"/>
    </row>
    <row r="121" spans="1:8" ht="15.75">
      <c r="A121" s="695"/>
      <c r="B121" s="723"/>
      <c r="C121" s="723"/>
      <c r="D121" s="723"/>
      <c r="E121" s="723"/>
      <c r="F121" s="723"/>
      <c r="G121" s="695"/>
      <c r="H121" s="695"/>
    </row>
    <row r="122" spans="1:8" ht="15.75">
      <c r="A122" s="695"/>
      <c r="B122" s="723"/>
      <c r="C122" s="723"/>
      <c r="D122" s="723"/>
      <c r="E122" s="723"/>
      <c r="F122" s="723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2021-12-10T13:26:48Z</cp:lastPrinted>
  <dcterms:created xsi:type="dcterms:W3CDTF">2006-09-16T00:00:00Z</dcterms:created>
  <dcterms:modified xsi:type="dcterms:W3CDTF">2024-03-28T15:45:24Z</dcterms:modified>
  <cp:category/>
  <cp:version/>
  <cp:contentType/>
  <cp:contentStatus/>
</cp:coreProperties>
</file>